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申込書" sheetId="1" r:id="rId1"/>
    <sheet name="学校名一覧" sheetId="2" r:id="rId2"/>
    <sheet name="ｼﾝｸﾞﾙｽ" sheetId="3" r:id="rId3"/>
    <sheet name="ﾀﾞﾌﾞﾙｽ" sheetId="4" r:id="rId4"/>
  </sheets>
  <definedNames>
    <definedName name="_xlnm.Print_Area" localSheetId="0">'申込書'!$A$1:$J$42</definedName>
  </definedNames>
  <calcPr fullCalcOnLoad="1"/>
</workbook>
</file>

<file path=xl/sharedStrings.xml><?xml version="1.0" encoding="utf-8"?>
<sst xmlns="http://schemas.openxmlformats.org/spreadsheetml/2006/main" count="163" uniqueCount="126">
  <si>
    <t>学校名</t>
  </si>
  <si>
    <t>番号</t>
  </si>
  <si>
    <t>学　　校　　名</t>
  </si>
  <si>
    <t>宮城県仙台第一高等学校</t>
  </si>
  <si>
    <t>宮城県仙台第二高等学校</t>
  </si>
  <si>
    <t>宮城県仙台第三高等学校</t>
  </si>
  <si>
    <t>宮城県仙台向山高等学校</t>
  </si>
  <si>
    <t>宮城県仙台南高等学校</t>
  </si>
  <si>
    <t>宮城県仙台東高等学校</t>
  </si>
  <si>
    <t xml:space="preserve">宮城県泉高等学校 </t>
  </si>
  <si>
    <t>宮城県泉館山高等学校</t>
  </si>
  <si>
    <t>宮城県多賀城高等学校</t>
  </si>
  <si>
    <t>宮城県黒川高等学校</t>
  </si>
  <si>
    <t>東北学院高等学校</t>
  </si>
  <si>
    <t>東北学院榴ヶ岡高等学校</t>
  </si>
  <si>
    <t>仙台育英学園高等学校</t>
  </si>
  <si>
    <t>東北高等学校</t>
  </si>
  <si>
    <t>宮城学院高等学校</t>
  </si>
  <si>
    <t>宮城県名取北高等学校</t>
  </si>
  <si>
    <t>宮城県加美農業高等学校</t>
  </si>
  <si>
    <t>宮城県気仙沼高等学校</t>
  </si>
  <si>
    <t>東陵高等学校</t>
  </si>
  <si>
    <t>宮城県富谷高等学校</t>
  </si>
  <si>
    <t>宮城県気仙沼向洋高等学校</t>
  </si>
  <si>
    <t>宮城県中新田高等学校</t>
  </si>
  <si>
    <t>常盤木学園高等学校</t>
  </si>
  <si>
    <t>宮城県利府高等学校</t>
  </si>
  <si>
    <t>聖和学園高等学校</t>
  </si>
  <si>
    <t>仙台白百合学園高等学校</t>
  </si>
  <si>
    <t>シングルス</t>
  </si>
  <si>
    <t>ボーナス枠選手</t>
  </si>
  <si>
    <t>Ｎｏ．</t>
  </si>
  <si>
    <t>選手氏名（姓）</t>
  </si>
  <si>
    <t>選手氏名（名）</t>
  </si>
  <si>
    <t>学年</t>
  </si>
  <si>
    <t>生年月日</t>
  </si>
  <si>
    <t>ﾎﾞｰﾅｽ枠</t>
  </si>
  <si>
    <t>ﾎﾞｰﾅｽ</t>
  </si>
  <si>
    <t>姓</t>
  </si>
  <si>
    <t>名</t>
  </si>
  <si>
    <t>氏名</t>
  </si>
  <si>
    <t>学校枠</t>
  </si>
  <si>
    <t>学校枠選手(3組)</t>
  </si>
  <si>
    <t>ダブルス</t>
  </si>
  <si>
    <t>Ｎｏ．</t>
  </si>
  <si>
    <t>ﾎﾞｰﾅｽ</t>
  </si>
  <si>
    <t>校長名</t>
  </si>
  <si>
    <t>印</t>
  </si>
  <si>
    <t>顧問名</t>
  </si>
  <si>
    <t>略称</t>
  </si>
  <si>
    <t>補欠選手（注）</t>
  </si>
  <si>
    <t>補欠</t>
  </si>
  <si>
    <t>注　補欠選手について：申し込みの段階で，ダブルスの学校枠選手がボーナス枠に繰り上がる可能性</t>
  </si>
  <si>
    <t>　補欠選手に記入しても，その選手が新人大会に出場できない場合がありますのでご注意下さい。</t>
  </si>
  <si>
    <t>　は出場できます。</t>
  </si>
  <si>
    <t>　のある学校は記入のこと。ダブルスのエントリーが完了後，枠外選手が確定した場合にのみ補欠選手</t>
  </si>
  <si>
    <t>No.</t>
  </si>
  <si>
    <t>（例）</t>
  </si>
  <si>
    <t>宮城　太郎　→</t>
  </si>
  <si>
    <t>宮□城</t>
  </si>
  <si>
    <t>泉　次郎　→</t>
  </si>
  <si>
    <t>泉□□</t>
  </si>
  <si>
    <t>青葉山　桜　→</t>
  </si>
  <si>
    <t>青葉山</t>
  </si>
  <si>
    <t>上記のとおり申し込みます。</t>
  </si>
  <si>
    <t>←入力</t>
  </si>
  <si>
    <t>学年変換用欄</t>
  </si>
  <si>
    <t>No.</t>
  </si>
  <si>
    <t>枠</t>
  </si>
  <si>
    <t>太□郎</t>
  </si>
  <si>
    <t>次□郎</t>
  </si>
  <si>
    <t>□□桜</t>
  </si>
  <si>
    <t>年度　宮城県高等学校新人大会　テニス競技（個人の部）申込書</t>
  </si>
  <si>
    <t>　　</t>
  </si>
  <si>
    <r>
      <t>※姓・名が２文字なら，</t>
    </r>
    <r>
      <rPr>
        <b/>
        <u val="single"/>
        <sz val="11"/>
        <color indexed="36"/>
        <rFont val="ＭＳ ゴシック"/>
        <family val="3"/>
      </rPr>
      <t>間に全角スペース</t>
    </r>
    <r>
      <rPr>
        <sz val="11"/>
        <color indexed="36"/>
        <rFont val="ＭＳ ゴシック"/>
        <family val="3"/>
      </rPr>
      <t>を入れて下さい。
　３文字（４文字）はスペースなしで。</t>
    </r>
  </si>
  <si>
    <r>
      <t>※姓が１文字なら，</t>
    </r>
    <r>
      <rPr>
        <b/>
        <u val="single"/>
        <sz val="11"/>
        <color indexed="36"/>
        <rFont val="ＭＳ ゴシック"/>
        <family val="3"/>
      </rPr>
      <t>後に２つ全角スペース</t>
    </r>
    <r>
      <rPr>
        <sz val="11"/>
        <color indexed="36"/>
        <rFont val="ＭＳ ゴシック"/>
        <family val="3"/>
      </rPr>
      <t>を，
　名が１文字なら，</t>
    </r>
    <r>
      <rPr>
        <b/>
        <u val="single"/>
        <sz val="11"/>
        <color indexed="36"/>
        <rFont val="ＭＳ ゴシック"/>
        <family val="3"/>
      </rPr>
      <t>前に２つ全角スペース</t>
    </r>
    <r>
      <rPr>
        <sz val="11"/>
        <color indexed="36"/>
        <rFont val="ＭＳ ゴシック"/>
        <family val="3"/>
      </rPr>
      <t>を入れて下さい。</t>
    </r>
  </si>
  <si>
    <t>←日付を入力</t>
  </si>
  <si>
    <r>
      <rPr>
        <sz val="11"/>
        <color indexed="36"/>
        <rFont val="ＭＳ Ｐゴシック"/>
        <family val="3"/>
      </rPr>
      <t>□はスペースの意味</t>
    </r>
  </si>
  <si>
    <t>加美農</t>
  </si>
  <si>
    <t>東陵</t>
  </si>
  <si>
    <t>蔵王</t>
  </si>
  <si>
    <t>常盤木</t>
  </si>
  <si>
    <t>※直接入力か他のファイルからコピー貼付（値）して下さい。</t>
  </si>
  <si>
    <r>
      <t>※関数が崩れてしまいますので，シート内での</t>
    </r>
    <r>
      <rPr>
        <b/>
        <sz val="14"/>
        <color indexed="10"/>
        <rFont val="ＭＳ Ｐゴシック"/>
        <family val="3"/>
      </rPr>
      <t>セルの移動</t>
    </r>
    <r>
      <rPr>
        <sz val="11"/>
        <rFont val="ＭＳ Ｐゴシック"/>
        <family val="3"/>
      </rPr>
      <t>はしないで下さい。</t>
    </r>
  </si>
  <si>
    <t>宮城県宮城第一高等学校</t>
  </si>
  <si>
    <t>氏名＋学年＋番手</t>
  </si>
  <si>
    <t>宮城県仙台二華高等学校</t>
  </si>
  <si>
    <t>仙台二華</t>
  </si>
  <si>
    <t>令和</t>
  </si>
  <si>
    <t>仙台一</t>
  </si>
  <si>
    <t>仙台二</t>
  </si>
  <si>
    <t>仙台三</t>
  </si>
  <si>
    <t>宮城一</t>
  </si>
  <si>
    <t>仙台向山</t>
  </si>
  <si>
    <t>仙台南</t>
  </si>
  <si>
    <t>仙台東</t>
  </si>
  <si>
    <t>泉</t>
  </si>
  <si>
    <t>泉館山</t>
  </si>
  <si>
    <t>多賀城</t>
  </si>
  <si>
    <t>黒川</t>
  </si>
  <si>
    <t>仙台市立仙台高等学校</t>
  </si>
  <si>
    <t>仙台</t>
  </si>
  <si>
    <t>仙台市立仙台商業高等学校</t>
  </si>
  <si>
    <t>仙台商</t>
  </si>
  <si>
    <t>東北学院</t>
  </si>
  <si>
    <t>学院榴ヶ岡</t>
  </si>
  <si>
    <t>仙台育英</t>
  </si>
  <si>
    <t>東北</t>
  </si>
  <si>
    <t>仙台城南高等学校</t>
  </si>
  <si>
    <t>仙台城南</t>
  </si>
  <si>
    <t>宮城学院</t>
  </si>
  <si>
    <t>名取北</t>
  </si>
  <si>
    <t>気仙沼</t>
  </si>
  <si>
    <t>富谷</t>
  </si>
  <si>
    <t>気仙沼向洋</t>
  </si>
  <si>
    <t>中新田</t>
  </si>
  <si>
    <t>仙台高等専門学校名取キャンパス</t>
  </si>
  <si>
    <t>仙台高専名取</t>
  </si>
  <si>
    <t>利府</t>
  </si>
  <si>
    <t>聖和</t>
  </si>
  <si>
    <t>白百合</t>
  </si>
  <si>
    <t>宮城県石巻高等学校</t>
  </si>
  <si>
    <t>石巻</t>
  </si>
  <si>
    <t>宮城県蔵王高等学校</t>
  </si>
  <si>
    <r>
      <t>このファイルは</t>
    </r>
    <r>
      <rPr>
        <b/>
        <sz val="11"/>
        <color indexed="36"/>
        <rFont val="ＭＳ Ｐゴシック"/>
        <family val="3"/>
      </rPr>
      <t>令和5年度</t>
    </r>
    <r>
      <rPr>
        <b/>
        <sz val="11"/>
        <color indexed="10"/>
        <rFont val="ＭＳ Ｐゴシック"/>
        <family val="3"/>
      </rPr>
      <t>版です。毎年最新版を使用して下さい。</t>
    </r>
  </si>
  <si>
    <t>学校枠選手(5名)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</si>
</sst>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2">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sz val="11"/>
      <color indexed="36"/>
      <name val="ＭＳ ゴシック"/>
      <family val="3"/>
    </font>
    <font>
      <b/>
      <u val="single"/>
      <sz val="11"/>
      <color indexed="36"/>
      <name val="ＭＳ ゴシック"/>
      <family val="3"/>
    </font>
    <font>
      <sz val="14"/>
      <name val="ＭＳ ゴシック"/>
      <family val="3"/>
    </font>
    <font>
      <b/>
      <sz val="11"/>
      <color indexed="36"/>
      <name val="ＭＳ Ｐゴシック"/>
      <family val="3"/>
    </font>
    <font>
      <sz val="11"/>
      <color indexed="36"/>
      <name val="ＭＳ Ｐゴシック"/>
      <family val="3"/>
    </font>
    <font>
      <b/>
      <sz val="11"/>
      <color indexed="10"/>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7030A0"/>
      <name val="ＭＳ ゴシック"/>
      <family val="3"/>
    </font>
    <font>
      <sz val="11"/>
      <color rgb="FF7030A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color indexed="63"/>
      </left>
      <right>
        <color indexed="63"/>
      </right>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color indexed="63"/>
      </left>
      <right style="thin"/>
      <top style="medium"/>
      <bottom style="medium"/>
    </border>
    <border>
      <left style="thin"/>
      <right style="thin"/>
      <top>
        <color indexed="63"/>
      </top>
      <bottom style="thin"/>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thin"/>
    </border>
    <border>
      <left style="hair"/>
      <right style="thin"/>
      <top style="thin"/>
      <bottom style="thin"/>
    </border>
    <border>
      <left style="thin"/>
      <right>
        <color indexed="63"/>
      </right>
      <top style="medium"/>
      <bottom style="thin"/>
    </border>
    <border>
      <left style="hair"/>
      <right style="thin"/>
      <top style="medium"/>
      <bottom style="thin"/>
    </border>
    <border>
      <left style="hair"/>
      <right style="thin"/>
      <top style="thin"/>
      <bottom style="medium"/>
    </border>
    <border>
      <left style="hair"/>
      <right style="thin"/>
      <top>
        <color indexed="63"/>
      </top>
      <bottom style="thin"/>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Fill="1" applyBorder="1" applyAlignment="1">
      <alignment horizontal="center" vertical="center"/>
    </xf>
    <xf numFmtId="0" fontId="0" fillId="0" borderId="19"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21" xfId="0" applyFill="1" applyBorder="1" applyAlignment="1">
      <alignment horizontal="center" vertical="center"/>
    </xf>
    <xf numFmtId="0" fontId="0" fillId="0" borderId="0" xfId="0" applyBorder="1" applyAlignment="1">
      <alignment horizontal="center" vertical="center"/>
    </xf>
    <xf numFmtId="0" fontId="0" fillId="0" borderId="30" xfId="0" applyBorder="1" applyAlignment="1">
      <alignment vertical="center"/>
    </xf>
    <xf numFmtId="0" fontId="0" fillId="0" borderId="22" xfId="0" applyFont="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2" xfId="0" applyFill="1" applyBorder="1" applyAlignment="1">
      <alignment horizontal="center" vertical="center"/>
    </xf>
    <xf numFmtId="0" fontId="48" fillId="0" borderId="0" xfId="0" applyFont="1" applyAlignment="1">
      <alignment vertical="center"/>
    </xf>
    <xf numFmtId="0" fontId="2" fillId="0" borderId="16" xfId="0" applyFont="1" applyBorder="1" applyAlignment="1">
      <alignment horizontal="left" vertical="center"/>
    </xf>
    <xf numFmtId="0" fontId="0" fillId="0" borderId="34"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left" vertical="center"/>
    </xf>
    <xf numFmtId="0" fontId="49" fillId="0" borderId="0" xfId="0" applyFont="1" applyAlignment="1">
      <alignment vertical="center"/>
    </xf>
    <xf numFmtId="0" fontId="49" fillId="0" borderId="0" xfId="0" applyFont="1" applyAlignment="1">
      <alignment vertical="center"/>
    </xf>
    <xf numFmtId="0" fontId="0" fillId="0" borderId="19" xfId="0" applyFill="1" applyBorder="1" applyAlignment="1" quotePrefix="1">
      <alignment horizontal="center" vertical="center"/>
    </xf>
    <xf numFmtId="0" fontId="0" fillId="0" borderId="0" xfId="0" applyAlignment="1">
      <alignment vertical="center" wrapText="1"/>
    </xf>
    <xf numFmtId="0" fontId="0" fillId="0" borderId="19" xfId="0" applyFill="1" applyBorder="1" applyAlignment="1" quotePrefix="1">
      <alignment horizontal="center" vertical="center" wrapText="1"/>
    </xf>
    <xf numFmtId="0" fontId="0" fillId="0" borderId="19" xfId="0" applyBorder="1" applyAlignment="1">
      <alignment horizontal="center" vertical="center" wrapText="1"/>
    </xf>
    <xf numFmtId="0" fontId="3" fillId="0" borderId="33"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36" xfId="0" applyFont="1" applyBorder="1" applyAlignment="1">
      <alignment horizontal="left" vertical="center"/>
    </xf>
    <xf numFmtId="177" fontId="0" fillId="0" borderId="37" xfId="0" applyNumberFormat="1" applyBorder="1" applyAlignment="1">
      <alignment horizontal="center" vertical="center" shrinkToFit="1"/>
    </xf>
    <xf numFmtId="177" fontId="0" fillId="0" borderId="38" xfId="0" applyNumberFormat="1" applyBorder="1" applyAlignment="1">
      <alignment horizontal="center" vertical="center" shrinkToFit="1"/>
    </xf>
    <xf numFmtId="177" fontId="0" fillId="0" borderId="27" xfId="0" applyNumberFormat="1" applyBorder="1" applyAlignment="1">
      <alignment horizontal="center" vertical="center" shrinkToFit="1"/>
    </xf>
    <xf numFmtId="177" fontId="0" fillId="0" borderId="39" xfId="0" applyNumberFormat="1" applyBorder="1" applyAlignment="1">
      <alignment horizontal="center" vertical="center" shrinkToFi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0" fillId="0" borderId="0" xfId="0" applyFont="1" applyAlignment="1">
      <alignment vertical="center"/>
    </xf>
    <xf numFmtId="0" fontId="50" fillId="0" borderId="0" xfId="0" applyFont="1" applyAlignment="1">
      <alignment horizontal="center"/>
    </xf>
    <xf numFmtId="0" fontId="50" fillId="0" borderId="0" xfId="0" applyFont="1" applyAlignment="1">
      <alignment horizontal="center" vertical="center"/>
    </xf>
    <xf numFmtId="0" fontId="49" fillId="0" borderId="40" xfId="0" applyFont="1" applyBorder="1" applyAlignment="1">
      <alignment horizontal="right" vertical="center" indent="1"/>
    </xf>
    <xf numFmtId="0" fontId="49" fillId="0" borderId="41" xfId="0" applyFont="1" applyBorder="1" applyAlignment="1">
      <alignment horizontal="left" vertical="center" indent="1"/>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1" xfId="0" applyFont="1" applyBorder="1" applyAlignment="1">
      <alignment horizontal="left" vertical="center" indent="1"/>
    </xf>
    <xf numFmtId="0" fontId="3" fillId="0" borderId="40" xfId="0" applyFont="1" applyBorder="1" applyAlignment="1">
      <alignment horizontal="right" vertical="center" indent="1"/>
    </xf>
    <xf numFmtId="0" fontId="3" fillId="0" borderId="44" xfId="0" applyFont="1" applyBorder="1" applyAlignment="1">
      <alignment horizontal="left" vertical="center" indent="1"/>
    </xf>
    <xf numFmtId="0" fontId="3" fillId="0" borderId="43" xfId="0" applyFont="1" applyBorder="1" applyAlignment="1">
      <alignment horizontal="left" vertical="center" indent="1"/>
    </xf>
    <xf numFmtId="0" fontId="3" fillId="0" borderId="45" xfId="0" applyFont="1" applyBorder="1" applyAlignment="1">
      <alignment horizontal="left" vertical="center" indent="1"/>
    </xf>
    <xf numFmtId="0" fontId="0" fillId="0" borderId="43" xfId="0" applyBorder="1" applyAlignment="1">
      <alignment horizontal="left" vertical="center"/>
    </xf>
    <xf numFmtId="0" fontId="3" fillId="0" borderId="46" xfId="0" applyFont="1" applyBorder="1" applyAlignment="1">
      <alignment horizontal="right" vertical="center" indent="1"/>
    </xf>
    <xf numFmtId="0" fontId="3" fillId="0" borderId="42" xfId="0" applyFont="1" applyBorder="1" applyAlignment="1">
      <alignment horizontal="right" vertical="center" indent="1"/>
    </xf>
    <xf numFmtId="0" fontId="0" fillId="0" borderId="42" xfId="0" applyBorder="1" applyAlignment="1">
      <alignment horizontal="right" vertical="center"/>
    </xf>
    <xf numFmtId="0" fontId="3" fillId="0" borderId="47" xfId="0" applyFont="1" applyBorder="1" applyAlignment="1">
      <alignment horizontal="right" vertical="center" indent="1"/>
    </xf>
    <xf numFmtId="0" fontId="51" fillId="0" borderId="0" xfId="0" applyFont="1" applyAlignment="1">
      <alignment vertical="center"/>
    </xf>
    <xf numFmtId="0" fontId="0" fillId="0" borderId="0" xfId="0" applyAlignment="1">
      <alignment horizontal="left" vertical="center" indent="1"/>
    </xf>
    <xf numFmtId="0" fontId="3" fillId="0" borderId="32" xfId="0" applyFont="1" applyBorder="1" applyAlignment="1">
      <alignment vertical="center" wrapText="1"/>
    </xf>
    <xf numFmtId="0" fontId="3" fillId="0" borderId="10" xfId="0" applyFont="1" applyBorder="1" applyAlignment="1">
      <alignment vertical="center" wrapText="1"/>
    </xf>
    <xf numFmtId="0" fontId="3" fillId="0" borderId="33" xfId="0" applyFont="1" applyBorder="1" applyAlignment="1">
      <alignment vertical="center" wrapText="1"/>
    </xf>
    <xf numFmtId="0" fontId="49" fillId="0" borderId="28" xfId="0" applyFont="1" applyBorder="1" applyAlignment="1">
      <alignment vertical="center" wrapText="1"/>
    </xf>
    <xf numFmtId="0" fontId="49" fillId="0" borderId="0" xfId="0" applyFont="1" applyBorder="1" applyAlignment="1">
      <alignment vertical="center" wrapText="1"/>
    </xf>
    <xf numFmtId="177" fontId="0" fillId="0" borderId="0" xfId="0" applyNumberFormat="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0" fillId="0" borderId="31" xfId="0" applyBorder="1" applyAlignment="1">
      <alignment horizontal="center" vertical="center"/>
    </xf>
    <xf numFmtId="0" fontId="5" fillId="0" borderId="0" xfId="0" applyFont="1" applyBorder="1" applyAlignment="1">
      <alignment horizontal="left" vertical="center"/>
    </xf>
    <xf numFmtId="0" fontId="0" fillId="0" borderId="32" xfId="0" applyBorder="1" applyAlignment="1">
      <alignment horizontal="center" vertical="center"/>
    </xf>
    <xf numFmtId="0" fontId="8" fillId="0" borderId="35" xfId="0" applyFont="1" applyBorder="1" applyAlignment="1">
      <alignment horizontal="right" vertical="center" indent="1"/>
    </xf>
    <xf numFmtId="0" fontId="0" fillId="0" borderId="0" xfId="0" applyBorder="1" applyAlignment="1">
      <alignment horizontal="right" vertical="center"/>
    </xf>
    <xf numFmtId="0" fontId="0" fillId="0" borderId="51" xfId="0" applyBorder="1" applyAlignment="1">
      <alignment horizontal="center" vertical="center"/>
    </xf>
    <xf numFmtId="0" fontId="0" fillId="0" borderId="33" xfId="0" applyBorder="1" applyAlignment="1">
      <alignment horizontal="center" vertical="center"/>
    </xf>
    <xf numFmtId="0" fontId="0" fillId="0" borderId="52" xfId="0" applyFill="1" applyBorder="1" applyAlignment="1">
      <alignment horizontal="center" vertical="center"/>
    </xf>
    <xf numFmtId="0" fontId="0" fillId="0" borderId="32" xfId="0" applyFill="1" applyBorder="1" applyAlignment="1">
      <alignment horizontal="center" vertical="center"/>
    </xf>
    <xf numFmtId="0" fontId="0" fillId="0" borderId="52" xfId="0" applyBorder="1" applyAlignment="1">
      <alignment horizontal="center" vertical="center"/>
    </xf>
    <xf numFmtId="0" fontId="0" fillId="0" borderId="51" xfId="0" applyFill="1" applyBorder="1" applyAlignment="1">
      <alignment horizontal="center" vertical="center"/>
    </xf>
    <xf numFmtId="0" fontId="0" fillId="0" borderId="33" xfId="0" applyFill="1" applyBorder="1" applyAlignment="1">
      <alignment horizontal="center" vertical="center"/>
    </xf>
    <xf numFmtId="0" fontId="0" fillId="0" borderId="53" xfId="0" applyFont="1" applyFill="1" applyBorder="1" applyAlignment="1">
      <alignment horizontal="center" vertical="center"/>
    </xf>
    <xf numFmtId="0" fontId="0" fillId="0" borderId="5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xdr:row>
      <xdr:rowOff>0</xdr:rowOff>
    </xdr:from>
    <xdr:to>
      <xdr:col>6</xdr:col>
      <xdr:colOff>409575</xdr:colOff>
      <xdr:row>1</xdr:row>
      <xdr:rowOff>266700</xdr:rowOff>
    </xdr:to>
    <xdr:sp>
      <xdr:nvSpPr>
        <xdr:cNvPr id="1" name="角丸四角形吹き出し 1"/>
        <xdr:cNvSpPr>
          <a:spLocks/>
        </xdr:cNvSpPr>
      </xdr:nvSpPr>
      <xdr:spPr>
        <a:xfrm>
          <a:off x="609600" y="342900"/>
          <a:ext cx="2609850" cy="266700"/>
        </a:xfrm>
        <a:prstGeom prst="wedgeRoundRectCallout">
          <a:avLst>
            <a:gd name="adj1" fmla="val -8587"/>
            <a:gd name="adj2" fmla="val 96097"/>
          </a:avLst>
        </a:prstGeom>
        <a:solidFill>
          <a:srgbClr val="FFFFFF"/>
        </a:solidFill>
        <a:ln w="25400" cmpd="sng">
          <a:solidFill>
            <a:srgbClr val="C0504D"/>
          </a:solidFill>
          <a:headEnd type="none"/>
          <a:tailEnd type="none"/>
        </a:ln>
      </xdr:spPr>
      <xdr:txBody>
        <a:bodyPr vertOverflow="clip" wrap="square" lIns="18288" tIns="0" rIns="0" bIns="0"/>
        <a:p>
          <a:pPr algn="ctr">
            <a:defRPr/>
          </a:pPr>
          <a:r>
            <a:rPr lang="en-US" cap="none" sz="1100" b="0" i="0" u="none" baseline="0">
              <a:solidFill>
                <a:srgbClr val="FF0000"/>
              </a:solidFill>
              <a:latin typeface="ＭＳ Ｐゴシック"/>
              <a:ea typeface="ＭＳ Ｐゴシック"/>
              <a:cs typeface="ＭＳ Ｐゴシック"/>
            </a:rPr>
            <a:t>学校名一覧の番号を半角数字で入力</a:t>
          </a:r>
        </a:p>
      </xdr:txBody>
    </xdr:sp>
    <xdr:clientData fPrintsWithSheet="0"/>
  </xdr:twoCellAnchor>
  <xdr:twoCellAnchor>
    <xdr:from>
      <xdr:col>7</xdr:col>
      <xdr:colOff>638175</xdr:colOff>
      <xdr:row>0</xdr:row>
      <xdr:rowOff>342900</xdr:rowOff>
    </xdr:from>
    <xdr:to>
      <xdr:col>8</xdr:col>
      <xdr:colOff>419100</xdr:colOff>
      <xdr:row>1</xdr:row>
      <xdr:rowOff>276225</xdr:rowOff>
    </xdr:to>
    <xdr:sp>
      <xdr:nvSpPr>
        <xdr:cNvPr id="2" name="角丸四角形吹き出し 2"/>
        <xdr:cNvSpPr>
          <a:spLocks/>
        </xdr:cNvSpPr>
      </xdr:nvSpPr>
      <xdr:spPr>
        <a:xfrm>
          <a:off x="4410075" y="342900"/>
          <a:ext cx="1200150" cy="276225"/>
        </a:xfrm>
        <a:prstGeom prst="wedgeRoundRectCallout">
          <a:avLst>
            <a:gd name="adj1" fmla="val 32824"/>
            <a:gd name="adj2" fmla="val 196791"/>
          </a:avLst>
        </a:prstGeom>
        <a:solidFill>
          <a:srgbClr val="FFFFFF"/>
        </a:solidFill>
        <a:ln w="25400" cmpd="sng">
          <a:solidFill>
            <a:srgbClr val="C0504D"/>
          </a:solidFill>
          <a:headEnd type="none"/>
          <a:tailEnd type="none"/>
        </a:ln>
      </xdr:spPr>
      <xdr:txBody>
        <a:bodyPr vertOverflow="clip" wrap="square" lIns="18288" tIns="0" rIns="0" bIns="0"/>
        <a:p>
          <a:pPr algn="ctr">
            <a:defRPr/>
          </a:pPr>
          <a:r>
            <a:rPr lang="en-US" cap="none" sz="1100" b="0" i="0" u="none" baseline="0">
              <a:solidFill>
                <a:srgbClr val="FF0000"/>
              </a:solidFill>
              <a:latin typeface="ＭＳ Ｐゴシック"/>
              <a:ea typeface="ＭＳ Ｐゴシック"/>
              <a:cs typeface="ＭＳ Ｐゴシック"/>
            </a:rPr>
            <a:t>半角数字で入力</a:t>
          </a:r>
        </a:p>
      </xdr:txBody>
    </xdr:sp>
    <xdr:clientData fPrintsWithSheet="0"/>
  </xdr:twoCellAnchor>
  <xdr:twoCellAnchor>
    <xdr:from>
      <xdr:col>10</xdr:col>
      <xdr:colOff>47625</xdr:colOff>
      <xdr:row>1</xdr:row>
      <xdr:rowOff>9525</xdr:rowOff>
    </xdr:from>
    <xdr:to>
      <xdr:col>11</xdr:col>
      <xdr:colOff>447675</xdr:colOff>
      <xdr:row>2</xdr:row>
      <xdr:rowOff>76200</xdr:rowOff>
    </xdr:to>
    <xdr:sp>
      <xdr:nvSpPr>
        <xdr:cNvPr id="3" name="角丸四角形吹き出し 3"/>
        <xdr:cNvSpPr>
          <a:spLocks/>
        </xdr:cNvSpPr>
      </xdr:nvSpPr>
      <xdr:spPr>
        <a:xfrm>
          <a:off x="7010400" y="352425"/>
          <a:ext cx="1085850" cy="409575"/>
        </a:xfrm>
        <a:prstGeom prst="wedgeRoundRectCallout">
          <a:avLst>
            <a:gd name="adj1" fmla="val -65754"/>
            <a:gd name="adj2" fmla="val 52523"/>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男子か女子かをリストから選択</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N20" sqref="N20"/>
    </sheetView>
  </sheetViews>
  <sheetFormatPr defaultColWidth="9.00390625" defaultRowHeight="13.5"/>
  <cols>
    <col min="1" max="1" width="4.625" style="0" customWidth="1"/>
    <col min="2" max="4" width="5.00390625" style="0" customWidth="1"/>
    <col min="5" max="5" width="4.625" style="0" customWidth="1"/>
    <col min="6" max="7" width="12.625" style="0" customWidth="1"/>
    <col min="8" max="8" width="18.625" style="0" customWidth="1"/>
    <col min="9" max="9" width="5.625" style="0" customWidth="1"/>
    <col min="10" max="10" width="17.625" style="0" bestFit="1" customWidth="1"/>
    <col min="14" max="15" width="12.625" style="0" customWidth="1"/>
  </cols>
  <sheetData>
    <row r="1" spans="1:11" ht="27" customHeight="1">
      <c r="A1" s="30" t="s">
        <v>73</v>
      </c>
      <c r="B1" s="30"/>
      <c r="C1" s="30"/>
      <c r="D1" s="64" t="s">
        <v>88</v>
      </c>
      <c r="E1" s="65">
        <v>5</v>
      </c>
      <c r="F1" s="99" t="s">
        <v>72</v>
      </c>
      <c r="G1" s="99"/>
      <c r="H1" s="99"/>
      <c r="I1" s="99"/>
      <c r="J1" s="99"/>
      <c r="K1" s="83" t="s">
        <v>124</v>
      </c>
    </row>
    <row r="2" spans="1:11" ht="27" customHeight="1" thickBot="1">
      <c r="A2" s="10"/>
      <c r="B2" s="10"/>
      <c r="C2" s="35"/>
      <c r="D2" s="35"/>
      <c r="E2" s="10"/>
      <c r="F2" s="35"/>
      <c r="G2" s="35"/>
      <c r="H2" s="35"/>
      <c r="I2" s="35"/>
      <c r="J2" s="41"/>
      <c r="K2" s="40"/>
    </row>
    <row r="3" spans="1:11" ht="27" customHeight="1" thickBot="1">
      <c r="A3" s="97" t="s">
        <v>0</v>
      </c>
      <c r="B3" s="98"/>
      <c r="C3" s="91" t="s">
        <v>56</v>
      </c>
      <c r="D3" s="92"/>
      <c r="E3" s="36"/>
      <c r="F3" s="93">
        <f>IF(E3&lt;=0,"",VLOOKUP(E3,'学校名一覧'!$A$1:$B$41,2))</f>
      </c>
      <c r="G3" s="94"/>
      <c r="H3" s="94"/>
      <c r="I3" s="94"/>
      <c r="J3" s="59"/>
      <c r="K3" s="40"/>
    </row>
    <row r="4" spans="1:11" ht="19.5" customHeight="1">
      <c r="A4" s="24" t="s">
        <v>29</v>
      </c>
      <c r="B4" s="14"/>
      <c r="C4" s="14"/>
      <c r="D4" s="25"/>
      <c r="E4" s="15" t="s">
        <v>31</v>
      </c>
      <c r="F4" s="71" t="s">
        <v>32</v>
      </c>
      <c r="G4" s="72" t="s">
        <v>33</v>
      </c>
      <c r="H4" s="23" t="s">
        <v>0</v>
      </c>
      <c r="I4" s="17" t="s">
        <v>34</v>
      </c>
      <c r="J4" s="26" t="s">
        <v>35</v>
      </c>
      <c r="K4" s="84" t="s">
        <v>82</v>
      </c>
    </row>
    <row r="5" spans="1:11" ht="19.5" customHeight="1">
      <c r="A5" s="27"/>
      <c r="B5" s="3" t="s">
        <v>30</v>
      </c>
      <c r="C5" s="4"/>
      <c r="D5" s="5"/>
      <c r="E5" s="1">
        <v>1</v>
      </c>
      <c r="F5" s="74"/>
      <c r="G5" s="73"/>
      <c r="H5" s="42">
        <f>IF(F5&lt;=0,"",VLOOKUP($E$3,'学校名一覧'!$A$1:$C$41,3))</f>
      </c>
      <c r="I5" s="1"/>
      <c r="J5" s="60"/>
      <c r="K5" s="84" t="s">
        <v>83</v>
      </c>
    </row>
    <row r="6" spans="1:17" ht="19.5" customHeight="1">
      <c r="A6" s="27"/>
      <c r="B6" s="6"/>
      <c r="C6" s="7"/>
      <c r="D6" s="8"/>
      <c r="E6" s="1">
        <v>2</v>
      </c>
      <c r="F6" s="74"/>
      <c r="G6" s="73"/>
      <c r="H6" s="42">
        <f>IF(F6&lt;=0,"",VLOOKUP($E$3,'学校名一覧'!$A$1:$C$41,3))</f>
      </c>
      <c r="I6" s="1"/>
      <c r="J6" s="60"/>
      <c r="K6" s="88" t="s">
        <v>74</v>
      </c>
      <c r="L6" s="89"/>
      <c r="M6" s="89"/>
      <c r="N6" s="89"/>
      <c r="O6" s="89"/>
      <c r="P6" s="89"/>
      <c r="Q6" s="89"/>
    </row>
    <row r="7" spans="1:17" ht="19.5" customHeight="1">
      <c r="A7" s="27"/>
      <c r="B7" s="6"/>
      <c r="C7" s="7"/>
      <c r="D7" s="8"/>
      <c r="E7" s="1">
        <v>3</v>
      </c>
      <c r="F7" s="74"/>
      <c r="G7" s="73"/>
      <c r="H7" s="42">
        <f>IF(F7&lt;=0,"",VLOOKUP($E$3,'学校名一覧'!$A$1:$C$41,3))</f>
      </c>
      <c r="I7" s="1"/>
      <c r="J7" s="60"/>
      <c r="K7" s="88"/>
      <c r="L7" s="89"/>
      <c r="M7" s="89"/>
      <c r="N7" s="89"/>
      <c r="O7" s="89"/>
      <c r="P7" s="89"/>
      <c r="Q7" s="89"/>
    </row>
    <row r="8" spans="1:17" ht="19.5" customHeight="1">
      <c r="A8" s="27"/>
      <c r="B8" s="6"/>
      <c r="C8" s="7"/>
      <c r="D8" s="8"/>
      <c r="E8" s="1">
        <v>4</v>
      </c>
      <c r="F8" s="74"/>
      <c r="G8" s="73"/>
      <c r="H8" s="42">
        <f>IF(F8&lt;=0,"",VLOOKUP($E$3,'学校名一覧'!$A$1:$C$41,3))</f>
      </c>
      <c r="I8" s="1"/>
      <c r="J8" s="60"/>
      <c r="K8" s="88" t="s">
        <v>75</v>
      </c>
      <c r="L8" s="89"/>
      <c r="M8" s="89"/>
      <c r="N8" s="89"/>
      <c r="O8" s="89"/>
      <c r="P8" s="89"/>
      <c r="Q8" s="89"/>
    </row>
    <row r="9" spans="1:17" ht="19.5" customHeight="1">
      <c r="A9" s="27"/>
      <c r="B9" s="6"/>
      <c r="C9" s="7"/>
      <c r="D9" s="8"/>
      <c r="E9" s="1">
        <v>5</v>
      </c>
      <c r="F9" s="74"/>
      <c r="G9" s="73"/>
      <c r="H9" s="42">
        <f>IF(F9&lt;=0,"",VLOOKUP($E$3,'学校名一覧'!$A$1:$C$41,3))</f>
      </c>
      <c r="I9" s="1"/>
      <c r="J9" s="60"/>
      <c r="K9" s="88"/>
      <c r="L9" s="89"/>
      <c r="M9" s="89"/>
      <c r="N9" s="89"/>
      <c r="O9" s="89"/>
      <c r="P9" s="89"/>
      <c r="Q9" s="89"/>
    </row>
    <row r="10" spans="1:15" ht="19.5" customHeight="1">
      <c r="A10" s="27"/>
      <c r="B10" s="6"/>
      <c r="C10" s="7"/>
      <c r="D10" s="8"/>
      <c r="E10" s="1">
        <v>6</v>
      </c>
      <c r="F10" s="74"/>
      <c r="G10" s="73"/>
      <c r="H10" s="42">
        <f>IF(F10&lt;=0,"",VLOOKUP($E$3,'学校名一覧'!$A$1:$C$41,3))</f>
      </c>
      <c r="I10" s="1"/>
      <c r="J10" s="60"/>
      <c r="K10" s="66"/>
      <c r="L10" s="66"/>
      <c r="M10" s="66"/>
      <c r="N10" s="67" t="s">
        <v>38</v>
      </c>
      <c r="O10" s="67" t="s">
        <v>39</v>
      </c>
    </row>
    <row r="11" spans="1:15" ht="19.5" customHeight="1">
      <c r="A11" s="27"/>
      <c r="B11" s="6"/>
      <c r="C11" s="7"/>
      <c r="D11" s="8"/>
      <c r="E11" s="1">
        <v>7</v>
      </c>
      <c r="F11" s="74"/>
      <c r="G11" s="73"/>
      <c r="H11" s="42">
        <f>IF(F11&lt;=0,"",VLOOKUP($E$3,'学校名一覧'!$A$1:$C$41,3))</f>
      </c>
      <c r="I11" s="1"/>
      <c r="J11" s="60"/>
      <c r="K11" s="68" t="s">
        <v>57</v>
      </c>
      <c r="L11" s="48" t="s">
        <v>58</v>
      </c>
      <c r="M11" s="48"/>
      <c r="N11" s="69" t="s">
        <v>59</v>
      </c>
      <c r="O11" s="70" t="s">
        <v>69</v>
      </c>
    </row>
    <row r="12" spans="1:15" ht="19.5" customHeight="1" thickBot="1">
      <c r="A12" s="28"/>
      <c r="B12" s="11"/>
      <c r="C12" s="10"/>
      <c r="D12" s="12"/>
      <c r="E12" s="13">
        <v>8</v>
      </c>
      <c r="F12" s="79"/>
      <c r="G12" s="75"/>
      <c r="H12" s="13">
        <f>IF(F12&lt;=0,"",VLOOKUP($E$3,'学校名一覧'!$A$1:$C$41,3))</f>
      </c>
      <c r="I12" s="13"/>
      <c r="J12" s="61"/>
      <c r="K12" s="66"/>
      <c r="L12" s="48" t="s">
        <v>60</v>
      </c>
      <c r="M12" s="48"/>
      <c r="N12" s="69" t="s">
        <v>61</v>
      </c>
      <c r="O12" s="70" t="s">
        <v>70</v>
      </c>
    </row>
    <row r="13" spans="1:15" ht="19.5" customHeight="1">
      <c r="A13" s="24"/>
      <c r="B13" s="20" t="s">
        <v>125</v>
      </c>
      <c r="C13" s="21"/>
      <c r="D13" s="22"/>
      <c r="E13" s="29">
        <v>1</v>
      </c>
      <c r="F13" s="80"/>
      <c r="G13" s="76"/>
      <c r="H13" s="46">
        <f>IF(F13&lt;=0,"",VLOOKUP($E$3,'学校名一覧'!$A$1:$C$41,3))</f>
      </c>
      <c r="I13" s="17"/>
      <c r="J13" s="62"/>
      <c r="K13" s="66"/>
      <c r="L13" s="48" t="s">
        <v>62</v>
      </c>
      <c r="M13" s="48"/>
      <c r="N13" s="69" t="s">
        <v>63</v>
      </c>
      <c r="O13" s="70" t="s">
        <v>71</v>
      </c>
    </row>
    <row r="14" spans="1:15" ht="19.5" customHeight="1">
      <c r="A14" s="27"/>
      <c r="B14" s="6"/>
      <c r="C14" s="7"/>
      <c r="D14" s="8"/>
      <c r="E14" s="18">
        <v>2</v>
      </c>
      <c r="F14" s="74"/>
      <c r="G14" s="73"/>
      <c r="H14" s="42">
        <f>IF(F14&lt;=0,"",VLOOKUP($E$3,'学校名一覧'!$A$1:$C$41,3))</f>
      </c>
      <c r="I14" s="1"/>
      <c r="J14" s="60"/>
      <c r="K14" s="66"/>
      <c r="L14" s="66"/>
      <c r="M14" s="66"/>
      <c r="N14" s="66"/>
      <c r="O14" s="40"/>
    </row>
    <row r="15" spans="1:15" ht="19.5" customHeight="1">
      <c r="A15" s="27"/>
      <c r="B15" s="6"/>
      <c r="C15" s="7"/>
      <c r="D15" s="8"/>
      <c r="E15" s="18">
        <v>3</v>
      </c>
      <c r="F15" s="74"/>
      <c r="G15" s="73"/>
      <c r="H15" s="42">
        <f>IF(F15&lt;=0,"",VLOOKUP($E$3,'学校名一覧'!$A$1:$C$41,3))</f>
      </c>
      <c r="I15" s="1"/>
      <c r="J15" s="60"/>
      <c r="K15" s="66"/>
      <c r="L15" s="66"/>
      <c r="M15" s="66"/>
      <c r="N15" s="49" t="s">
        <v>77</v>
      </c>
      <c r="O15" s="40"/>
    </row>
    <row r="16" spans="1:10" ht="19.5" customHeight="1">
      <c r="A16" s="27"/>
      <c r="B16" s="6"/>
      <c r="C16" s="7"/>
      <c r="D16" s="8"/>
      <c r="E16" s="18">
        <v>4</v>
      </c>
      <c r="F16" s="74"/>
      <c r="G16" s="73"/>
      <c r="H16" s="42">
        <f>IF(F16&lt;=0,"",VLOOKUP($E$3,'学校名一覧'!$A$1:$C$41,3))</f>
      </c>
      <c r="I16" s="1"/>
      <c r="J16" s="60"/>
    </row>
    <row r="17" spans="1:10" ht="19.5" customHeight="1" thickBot="1">
      <c r="A17" s="28"/>
      <c r="B17" s="11"/>
      <c r="C17" s="10"/>
      <c r="D17" s="12"/>
      <c r="E17" s="19">
        <v>5</v>
      </c>
      <c r="F17" s="79"/>
      <c r="G17" s="75"/>
      <c r="H17" s="42">
        <f>IF(F17&lt;=0,"",VLOOKUP($E$3,'学校名一覧'!$A$1:$C$41,3))</f>
      </c>
      <c r="I17" s="13"/>
      <c r="J17" s="61"/>
    </row>
    <row r="18" spans="1:10" ht="19.5" customHeight="1">
      <c r="A18" s="24" t="s">
        <v>43</v>
      </c>
      <c r="B18" s="14"/>
      <c r="C18" s="14"/>
      <c r="D18" s="25"/>
      <c r="E18" s="15" t="s">
        <v>31</v>
      </c>
      <c r="F18" s="81" t="s">
        <v>32</v>
      </c>
      <c r="G18" s="78" t="s">
        <v>33</v>
      </c>
      <c r="H18" s="16" t="s">
        <v>0</v>
      </c>
      <c r="I18" s="17" t="s">
        <v>34</v>
      </c>
      <c r="J18" s="26" t="s">
        <v>35</v>
      </c>
    </row>
    <row r="19" spans="1:10" ht="19.5" customHeight="1">
      <c r="A19" s="27"/>
      <c r="B19" s="6" t="s">
        <v>30</v>
      </c>
      <c r="C19" s="7"/>
      <c r="D19" s="8"/>
      <c r="E19" s="95">
        <v>1</v>
      </c>
      <c r="F19" s="74"/>
      <c r="G19" s="73"/>
      <c r="H19" s="42">
        <f>IF(F19&lt;=0,"",VLOOKUP($E$3,'学校名一覧'!$A$1:$C$41,3))</f>
      </c>
      <c r="I19" s="1"/>
      <c r="J19" s="60"/>
    </row>
    <row r="20" spans="1:10" ht="19.5" customHeight="1">
      <c r="A20" s="27"/>
      <c r="B20" s="6"/>
      <c r="C20" s="7"/>
      <c r="D20" s="8"/>
      <c r="E20" s="95"/>
      <c r="F20" s="74"/>
      <c r="G20" s="73"/>
      <c r="H20" s="42">
        <f>IF(F20&lt;=0,"",VLOOKUP($E$3,'学校名一覧'!$A$1:$C$41,3))</f>
      </c>
      <c r="I20" s="1"/>
      <c r="J20" s="60"/>
    </row>
    <row r="21" spans="1:10" ht="19.5" customHeight="1">
      <c r="A21" s="27"/>
      <c r="B21" s="6"/>
      <c r="C21" s="7"/>
      <c r="D21" s="8"/>
      <c r="E21" s="95">
        <v>2</v>
      </c>
      <c r="F21" s="74"/>
      <c r="G21" s="73"/>
      <c r="H21" s="42">
        <f>IF(F21&lt;=0,"",VLOOKUP($E$3,'学校名一覧'!$A$1:$C$41,3))</f>
      </c>
      <c r="I21" s="1"/>
      <c r="J21" s="60"/>
    </row>
    <row r="22" spans="1:10" ht="19.5" customHeight="1">
      <c r="A22" s="27"/>
      <c r="B22" s="6"/>
      <c r="C22" s="7"/>
      <c r="D22" s="8"/>
      <c r="E22" s="95"/>
      <c r="F22" s="74"/>
      <c r="G22" s="73"/>
      <c r="H22" s="42">
        <f>IF(F22&lt;=0,"",VLOOKUP($E$3,'学校名一覧'!$A$1:$C$41,3))</f>
      </c>
      <c r="I22" s="1"/>
      <c r="J22" s="60"/>
    </row>
    <row r="23" spans="1:10" ht="19.5" customHeight="1">
      <c r="A23" s="27"/>
      <c r="B23" s="6"/>
      <c r="C23" s="7"/>
      <c r="D23" s="8"/>
      <c r="E23" s="95">
        <v>3</v>
      </c>
      <c r="F23" s="74"/>
      <c r="G23" s="73"/>
      <c r="H23" s="42">
        <f>IF(F23&lt;=0,"",VLOOKUP($E$3,'学校名一覧'!$A$1:$C$41,3))</f>
      </c>
      <c r="I23" s="1"/>
      <c r="J23" s="60"/>
    </row>
    <row r="24" spans="1:10" ht="19.5" customHeight="1" thickBot="1">
      <c r="A24" s="27"/>
      <c r="B24" s="11"/>
      <c r="C24" s="10"/>
      <c r="D24" s="12"/>
      <c r="E24" s="96"/>
      <c r="F24" s="79"/>
      <c r="G24" s="75"/>
      <c r="H24" s="13">
        <f>IF(F24&lt;=0,"",VLOOKUP($E$3,'学校名一覧'!$A$1:$C$41,3))</f>
      </c>
      <c r="I24" s="13"/>
      <c r="J24" s="61"/>
    </row>
    <row r="25" spans="1:10" ht="19.5" customHeight="1">
      <c r="A25" s="27"/>
      <c r="B25" s="6" t="s">
        <v>42</v>
      </c>
      <c r="C25" s="7"/>
      <c r="D25" s="8"/>
      <c r="E25" s="100">
        <v>1</v>
      </c>
      <c r="F25" s="82"/>
      <c r="G25" s="77"/>
      <c r="H25" s="46">
        <f>IF(F25&lt;=0,"",VLOOKUP($E$3,'学校名一覧'!$A$1:$C$41,3))</f>
      </c>
      <c r="I25" s="37"/>
      <c r="J25" s="63"/>
    </row>
    <row r="26" spans="1:10" ht="19.5" customHeight="1">
      <c r="A26" s="27"/>
      <c r="B26" s="6"/>
      <c r="C26" s="7"/>
      <c r="D26" s="8"/>
      <c r="E26" s="95"/>
      <c r="F26" s="74"/>
      <c r="G26" s="73"/>
      <c r="H26" s="42">
        <f>IF(F26&lt;=0,"",VLOOKUP($E$3,'学校名一覧'!$A$1:$C$41,3))</f>
      </c>
      <c r="I26" s="1"/>
      <c r="J26" s="60"/>
    </row>
    <row r="27" spans="1:10" ht="19.5" customHeight="1">
      <c r="A27" s="27"/>
      <c r="B27" s="6"/>
      <c r="C27" s="7"/>
      <c r="D27" s="8"/>
      <c r="E27" s="95">
        <v>2</v>
      </c>
      <c r="F27" s="74"/>
      <c r="G27" s="73"/>
      <c r="H27" s="42">
        <f>IF(F27&lt;=0,"",VLOOKUP($E$3,'学校名一覧'!$A$1:$C$41,3))</f>
      </c>
      <c r="I27" s="1"/>
      <c r="J27" s="60"/>
    </row>
    <row r="28" spans="1:10" ht="19.5" customHeight="1">
      <c r="A28" s="27"/>
      <c r="B28" s="6"/>
      <c r="C28" s="7"/>
      <c r="D28" s="8"/>
      <c r="E28" s="95"/>
      <c r="F28" s="74"/>
      <c r="G28" s="73"/>
      <c r="H28" s="42">
        <f>IF(F28&lt;=0,"",VLOOKUP($E$3,'学校名一覧'!$A$1:$C$41,3))</f>
      </c>
      <c r="I28" s="1"/>
      <c r="J28" s="60"/>
    </row>
    <row r="29" spans="1:10" ht="19.5" customHeight="1">
      <c r="A29" s="27"/>
      <c r="B29" s="6"/>
      <c r="C29" s="7"/>
      <c r="D29" s="8"/>
      <c r="E29" s="95">
        <v>3</v>
      </c>
      <c r="F29" s="74"/>
      <c r="G29" s="73"/>
      <c r="H29" s="42">
        <f>IF(F29&lt;=0,"",VLOOKUP($E$3,'学校名一覧'!$A$1:$C$41,3))</f>
      </c>
      <c r="I29" s="1"/>
      <c r="J29" s="60"/>
    </row>
    <row r="30" spans="1:10" ht="19.5" customHeight="1" thickBot="1">
      <c r="A30" s="31"/>
      <c r="B30" s="11"/>
      <c r="C30" s="10"/>
      <c r="D30" s="12"/>
      <c r="E30" s="96"/>
      <c r="F30" s="79"/>
      <c r="G30" s="75"/>
      <c r="H30" s="13">
        <f>IF(F30&lt;=0,"",VLOOKUP($E$3,'学校名一覧'!$A$1:$C$41,3))</f>
      </c>
      <c r="I30" s="13"/>
      <c r="J30" s="61"/>
    </row>
    <row r="31" spans="1:10" ht="19.5" customHeight="1">
      <c r="A31" s="27"/>
      <c r="B31" s="32" t="s">
        <v>50</v>
      </c>
      <c r="C31" s="21"/>
      <c r="D31" s="22"/>
      <c r="E31" s="95">
        <v>4</v>
      </c>
      <c r="F31" s="74"/>
      <c r="G31" s="73"/>
      <c r="H31" s="46">
        <f>IF(F31&lt;=0,"",VLOOKUP($E$3,'学校名一覧'!$A$1:$C$41,3))</f>
      </c>
      <c r="I31" s="1"/>
      <c r="J31" s="60"/>
    </row>
    <row r="32" spans="1:10" ht="19.5" customHeight="1" thickBot="1">
      <c r="A32" s="28"/>
      <c r="B32" s="11"/>
      <c r="C32" s="10"/>
      <c r="D32" s="12"/>
      <c r="E32" s="96"/>
      <c r="F32" s="79"/>
      <c r="G32" s="75"/>
      <c r="H32" s="13">
        <f>IF(F32&lt;=0,"",VLOOKUP($E$3,'学校名一覧'!$A$1:$C$41,3))</f>
      </c>
      <c r="I32" s="13"/>
      <c r="J32" s="61"/>
    </row>
    <row r="33" spans="1:10" ht="19.5" customHeight="1">
      <c r="A33" s="7"/>
      <c r="B33" s="7" t="s">
        <v>52</v>
      </c>
      <c r="C33" s="7"/>
      <c r="D33" s="7"/>
      <c r="E33" s="30"/>
      <c r="F33" s="7"/>
      <c r="G33" s="7"/>
      <c r="H33" s="7"/>
      <c r="I33" s="7"/>
      <c r="J33" s="7"/>
    </row>
    <row r="34" spans="1:10" ht="19.5" customHeight="1">
      <c r="A34" s="7"/>
      <c r="B34" s="7" t="s">
        <v>55</v>
      </c>
      <c r="C34" s="7"/>
      <c r="D34" s="7"/>
      <c r="E34" s="30"/>
      <c r="F34" s="7"/>
      <c r="G34" s="7"/>
      <c r="H34" s="7"/>
      <c r="I34" s="7"/>
      <c r="J34" s="7"/>
    </row>
    <row r="35" spans="1:10" ht="19.5" customHeight="1">
      <c r="A35" s="7"/>
      <c r="B35" s="33" t="s">
        <v>54</v>
      </c>
      <c r="C35" s="7"/>
      <c r="D35" s="7"/>
      <c r="E35" s="30"/>
      <c r="F35" s="7"/>
      <c r="G35" s="7"/>
      <c r="H35" s="7"/>
      <c r="I35" s="7"/>
      <c r="J35" s="7"/>
    </row>
    <row r="36" spans="1:10" ht="19.5" customHeight="1">
      <c r="A36" s="7"/>
      <c r="B36" s="33" t="s">
        <v>53</v>
      </c>
      <c r="C36" s="7"/>
      <c r="D36" s="7"/>
      <c r="E36" s="30"/>
      <c r="F36" s="7"/>
      <c r="G36" s="7"/>
      <c r="H36" s="7"/>
      <c r="I36" s="7"/>
      <c r="J36" s="7"/>
    </row>
    <row r="37" ht="19.5" customHeight="1"/>
    <row r="38" ht="19.5" customHeight="1">
      <c r="A38" t="s">
        <v>64</v>
      </c>
    </row>
    <row r="39" spans="9:11" ht="19.5" customHeight="1">
      <c r="I39" s="90">
        <v>45140</v>
      </c>
      <c r="J39" s="90"/>
      <c r="K39" s="40" t="s">
        <v>76</v>
      </c>
    </row>
    <row r="40" spans="4:11" ht="19.5" customHeight="1">
      <c r="D40" s="102" t="s">
        <v>46</v>
      </c>
      <c r="E40" s="102"/>
      <c r="F40" s="101"/>
      <c r="G40" s="101"/>
      <c r="H40" s="47" t="s">
        <v>47</v>
      </c>
      <c r="K40" s="40" t="s">
        <v>65</v>
      </c>
    </row>
    <row r="41" ht="19.5" customHeight="1">
      <c r="H41" s="7"/>
    </row>
    <row r="42" spans="1:11" ht="19.5" customHeight="1">
      <c r="A42" s="7"/>
      <c r="B42" s="7"/>
      <c r="C42" s="7"/>
      <c r="D42" s="102" t="s">
        <v>48</v>
      </c>
      <c r="E42" s="102"/>
      <c r="F42" s="101"/>
      <c r="G42" s="101"/>
      <c r="H42" s="47" t="s">
        <v>47</v>
      </c>
      <c r="I42" s="7"/>
      <c r="J42" s="7"/>
      <c r="K42" s="40" t="s">
        <v>65</v>
      </c>
    </row>
  </sheetData>
  <sheetProtection/>
  <mergeCells count="18">
    <mergeCell ref="A3:B3"/>
    <mergeCell ref="E27:E28"/>
    <mergeCell ref="F1:J1"/>
    <mergeCell ref="E25:E26"/>
    <mergeCell ref="F40:G40"/>
    <mergeCell ref="F42:G42"/>
    <mergeCell ref="D42:E42"/>
    <mergeCell ref="D40:E40"/>
    <mergeCell ref="K6:Q7"/>
    <mergeCell ref="K8:Q9"/>
    <mergeCell ref="I39:J39"/>
    <mergeCell ref="C3:D3"/>
    <mergeCell ref="F3:I3"/>
    <mergeCell ref="E19:E20"/>
    <mergeCell ref="E31:E32"/>
    <mergeCell ref="E29:E30"/>
    <mergeCell ref="E21:E22"/>
    <mergeCell ref="E23:E24"/>
  </mergeCells>
  <dataValidations count="4">
    <dataValidation type="list" allowBlank="1" showInputMessage="1" showErrorMessage="1" sqref="J2">
      <formula1>"(　　)　,(男子),(女子)"</formula1>
    </dataValidation>
    <dataValidation allowBlank="1" showInputMessage="1" showErrorMessage="1" imeMode="off" sqref="I19:I32 I5:I17"/>
    <dataValidation allowBlank="1" showInputMessage="1" showErrorMessage="1" imeMode="on" sqref="F5:G32"/>
    <dataValidation type="list" allowBlank="1" showInputMessage="1" showErrorMessage="1" sqref="J3">
      <formula1>"(　　),(男子),(女子)"</formula1>
    </dataValidation>
  </dataValidations>
  <printOptions horizontalCentered="1"/>
  <pageMargins left="0.7874015748031497" right="0.3937007874015748" top="0.984251968503937" bottom="0.984251968503937" header="0.5118110236220472" footer="0.5118110236220472"/>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C44"/>
  <sheetViews>
    <sheetView zoomScalePageLayoutView="0" workbookViewId="0" topLeftCell="A1">
      <selection activeCell="A2" sqref="A2"/>
    </sheetView>
  </sheetViews>
  <sheetFormatPr defaultColWidth="9.00390625" defaultRowHeight="13.5"/>
  <cols>
    <col min="1" max="1" width="5.25390625" style="0" bestFit="1" customWidth="1"/>
    <col min="2" max="2" width="30.75390625" style="0" bestFit="1" customWidth="1"/>
    <col min="3" max="3" width="13.00390625" style="0" bestFit="1" customWidth="1"/>
  </cols>
  <sheetData>
    <row r="1" spans="1:3" ht="13.5">
      <c r="A1" s="1" t="s">
        <v>1</v>
      </c>
      <c r="B1" s="1" t="s">
        <v>2</v>
      </c>
      <c r="C1" s="1" t="s">
        <v>49</v>
      </c>
    </row>
    <row r="2" spans="1:3" ht="13.5">
      <c r="A2" s="2">
        <v>1</v>
      </c>
      <c r="B2" s="2" t="s">
        <v>3</v>
      </c>
      <c r="C2" s="2" t="s">
        <v>89</v>
      </c>
    </row>
    <row r="3" spans="1:3" ht="13.5">
      <c r="A3" s="2">
        <v>2</v>
      </c>
      <c r="B3" s="2" t="s">
        <v>4</v>
      </c>
      <c r="C3" s="2" t="s">
        <v>90</v>
      </c>
    </row>
    <row r="4" spans="1:3" ht="13.5">
      <c r="A4" s="2">
        <v>3</v>
      </c>
      <c r="B4" s="2" t="s">
        <v>5</v>
      </c>
      <c r="C4" s="2" t="s">
        <v>91</v>
      </c>
    </row>
    <row r="5" spans="1:3" ht="13.5">
      <c r="A5" s="2">
        <v>4</v>
      </c>
      <c r="B5" s="2" t="s">
        <v>84</v>
      </c>
      <c r="C5" s="2" t="s">
        <v>92</v>
      </c>
    </row>
    <row r="6" spans="1:3" ht="13.5">
      <c r="A6" s="2">
        <v>5</v>
      </c>
      <c r="B6" s="2" t="s">
        <v>6</v>
      </c>
      <c r="C6" s="2" t="s">
        <v>93</v>
      </c>
    </row>
    <row r="7" spans="1:3" ht="13.5">
      <c r="A7" s="2">
        <v>6</v>
      </c>
      <c r="B7" s="2" t="s">
        <v>7</v>
      </c>
      <c r="C7" s="2" t="s">
        <v>94</v>
      </c>
    </row>
    <row r="8" spans="1:3" ht="13.5">
      <c r="A8" s="2">
        <v>7</v>
      </c>
      <c r="B8" s="2" t="s">
        <v>8</v>
      </c>
      <c r="C8" s="2" t="s">
        <v>95</v>
      </c>
    </row>
    <row r="9" spans="1:3" ht="13.5">
      <c r="A9" s="2">
        <v>8</v>
      </c>
      <c r="B9" s="2" t="s">
        <v>9</v>
      </c>
      <c r="C9" s="2" t="s">
        <v>96</v>
      </c>
    </row>
    <row r="10" spans="1:3" ht="13.5">
      <c r="A10" s="2">
        <v>9</v>
      </c>
      <c r="B10" s="2" t="s">
        <v>10</v>
      </c>
      <c r="C10" s="2" t="s">
        <v>97</v>
      </c>
    </row>
    <row r="11" spans="1:3" ht="13.5">
      <c r="A11" s="2">
        <v>10</v>
      </c>
      <c r="B11" s="2" t="s">
        <v>11</v>
      </c>
      <c r="C11" s="2" t="s">
        <v>98</v>
      </c>
    </row>
    <row r="12" spans="1:3" ht="13.5">
      <c r="A12" s="2">
        <v>11</v>
      </c>
      <c r="B12" s="2" t="s">
        <v>12</v>
      </c>
      <c r="C12" s="2" t="s">
        <v>99</v>
      </c>
    </row>
    <row r="13" spans="1:3" ht="13.5">
      <c r="A13" s="2">
        <v>12</v>
      </c>
      <c r="B13" s="2" t="s">
        <v>100</v>
      </c>
      <c r="C13" s="2" t="s">
        <v>101</v>
      </c>
    </row>
    <row r="14" spans="1:3" ht="13.5">
      <c r="A14" s="2">
        <v>13</v>
      </c>
      <c r="B14" s="2" t="s">
        <v>102</v>
      </c>
      <c r="C14" s="2" t="s">
        <v>103</v>
      </c>
    </row>
    <row r="15" spans="1:3" ht="13.5">
      <c r="A15" s="2">
        <v>14</v>
      </c>
      <c r="B15" s="2" t="s">
        <v>13</v>
      </c>
      <c r="C15" s="2" t="s">
        <v>104</v>
      </c>
    </row>
    <row r="16" spans="1:3" ht="13.5">
      <c r="A16" s="2">
        <v>15</v>
      </c>
      <c r="B16" s="2" t="s">
        <v>14</v>
      </c>
      <c r="C16" s="2" t="s">
        <v>105</v>
      </c>
    </row>
    <row r="17" spans="1:3" ht="13.5">
      <c r="A17" s="2">
        <v>16</v>
      </c>
      <c r="B17" s="2" t="s">
        <v>15</v>
      </c>
      <c r="C17" s="9" t="s">
        <v>106</v>
      </c>
    </row>
    <row r="18" spans="1:3" ht="13.5">
      <c r="A18" s="2">
        <v>17</v>
      </c>
      <c r="B18" s="2" t="s">
        <v>16</v>
      </c>
      <c r="C18" s="9" t="s">
        <v>107</v>
      </c>
    </row>
    <row r="19" spans="1:3" ht="13.5">
      <c r="A19" s="2">
        <v>18</v>
      </c>
      <c r="B19" s="2" t="s">
        <v>108</v>
      </c>
      <c r="C19" s="9" t="s">
        <v>109</v>
      </c>
    </row>
    <row r="20" spans="1:3" ht="13.5">
      <c r="A20" s="2">
        <v>19</v>
      </c>
      <c r="B20" s="2" t="s">
        <v>17</v>
      </c>
      <c r="C20" s="9" t="s">
        <v>110</v>
      </c>
    </row>
    <row r="21" spans="1:3" ht="13.5">
      <c r="A21" s="2">
        <v>20</v>
      </c>
      <c r="B21" s="2" t="s">
        <v>18</v>
      </c>
      <c r="C21" s="2" t="s">
        <v>111</v>
      </c>
    </row>
    <row r="22" spans="1:3" ht="13.5">
      <c r="A22" s="2">
        <v>21</v>
      </c>
      <c r="B22" s="2" t="s">
        <v>19</v>
      </c>
      <c r="C22" s="9" t="s">
        <v>78</v>
      </c>
    </row>
    <row r="23" spans="1:3" ht="13.5">
      <c r="A23" s="2">
        <v>22</v>
      </c>
      <c r="B23" s="2" t="s">
        <v>20</v>
      </c>
      <c r="C23" s="2" t="s">
        <v>112</v>
      </c>
    </row>
    <row r="24" spans="1:3" ht="13.5">
      <c r="A24" s="2">
        <v>23</v>
      </c>
      <c r="B24" s="2" t="s">
        <v>21</v>
      </c>
      <c r="C24" s="9" t="s">
        <v>79</v>
      </c>
    </row>
    <row r="25" spans="1:3" ht="13.5">
      <c r="A25" s="2">
        <v>24</v>
      </c>
      <c r="B25" s="2" t="s">
        <v>22</v>
      </c>
      <c r="C25" s="9" t="s">
        <v>113</v>
      </c>
    </row>
    <row r="26" spans="1:3" ht="13.5">
      <c r="A26" s="2">
        <v>25</v>
      </c>
      <c r="B26" s="2" t="s">
        <v>23</v>
      </c>
      <c r="C26" s="9" t="s">
        <v>114</v>
      </c>
    </row>
    <row r="27" spans="1:3" ht="13.5">
      <c r="A27" s="2">
        <v>26</v>
      </c>
      <c r="B27" s="2" t="s">
        <v>24</v>
      </c>
      <c r="C27" s="2" t="s">
        <v>115</v>
      </c>
    </row>
    <row r="28" spans="1:3" ht="13.5">
      <c r="A28" s="2">
        <v>27</v>
      </c>
      <c r="B28" s="2" t="s">
        <v>25</v>
      </c>
      <c r="C28" s="2" t="s">
        <v>81</v>
      </c>
    </row>
    <row r="29" spans="1:3" ht="13.5">
      <c r="A29" s="2">
        <v>28</v>
      </c>
      <c r="B29" s="2" t="s">
        <v>116</v>
      </c>
      <c r="C29" s="9" t="s">
        <v>117</v>
      </c>
    </row>
    <row r="30" spans="1:3" ht="13.5">
      <c r="A30" s="2">
        <v>29</v>
      </c>
      <c r="B30" s="2" t="s">
        <v>26</v>
      </c>
      <c r="C30" s="9" t="s">
        <v>118</v>
      </c>
    </row>
    <row r="31" spans="1:3" ht="13.5">
      <c r="A31" s="2">
        <v>30</v>
      </c>
      <c r="B31" s="2" t="s">
        <v>27</v>
      </c>
      <c r="C31" s="9" t="s">
        <v>119</v>
      </c>
    </row>
    <row r="32" spans="1:3" ht="13.5">
      <c r="A32" s="2">
        <v>31</v>
      </c>
      <c r="B32" s="2" t="s">
        <v>28</v>
      </c>
      <c r="C32" s="9" t="s">
        <v>120</v>
      </c>
    </row>
    <row r="33" spans="1:3" ht="13.5">
      <c r="A33" s="2">
        <v>32</v>
      </c>
      <c r="B33" s="2" t="s">
        <v>121</v>
      </c>
      <c r="C33" s="9" t="s">
        <v>122</v>
      </c>
    </row>
    <row r="34" spans="1:3" ht="13.5">
      <c r="A34" s="2">
        <v>33</v>
      </c>
      <c r="B34" s="2" t="s">
        <v>86</v>
      </c>
      <c r="C34" s="2" t="s">
        <v>87</v>
      </c>
    </row>
    <row r="35" spans="1:3" ht="13.5">
      <c r="A35" s="2">
        <v>34</v>
      </c>
      <c r="B35" s="2" t="s">
        <v>123</v>
      </c>
      <c r="C35" s="9" t="s">
        <v>80</v>
      </c>
    </row>
    <row r="36" spans="1:3" ht="13.5">
      <c r="A36" s="2"/>
      <c r="B36" s="2"/>
      <c r="C36" s="9"/>
    </row>
    <row r="37" spans="1:3" ht="13.5">
      <c r="A37" s="2"/>
      <c r="B37" s="2"/>
      <c r="C37" s="2"/>
    </row>
    <row r="38" spans="1:3" ht="13.5">
      <c r="A38" s="2"/>
      <c r="B38" s="2"/>
      <c r="C38" s="9"/>
    </row>
    <row r="39" spans="1:3" ht="13.5">
      <c r="A39" s="2"/>
      <c r="B39" s="2"/>
      <c r="C39" s="9"/>
    </row>
    <row r="40" spans="1:3" ht="13.5">
      <c r="A40" s="2"/>
      <c r="B40" s="2"/>
      <c r="C40" s="9"/>
    </row>
    <row r="41" spans="1:3" ht="13.5">
      <c r="A41" s="2"/>
      <c r="B41" s="2"/>
      <c r="C41" s="9"/>
    </row>
    <row r="42" spans="1:3" ht="13.5">
      <c r="A42" s="2"/>
      <c r="B42" s="9"/>
      <c r="C42" s="9"/>
    </row>
    <row r="43" spans="1:3" ht="13.5">
      <c r="A43" s="2"/>
      <c r="B43" s="9"/>
      <c r="C43" s="9"/>
    </row>
    <row r="44" spans="1:3" ht="13.5">
      <c r="A44" s="2"/>
      <c r="B44" s="9"/>
      <c r="C44" s="9"/>
    </row>
  </sheetData>
  <sheetProtection sheet="1"/>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&amp;C学校名一覧表</oddHeader>
  </headerFooter>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I15" sqref="I15"/>
    </sheetView>
  </sheetViews>
  <sheetFormatPr defaultColWidth="9.00390625" defaultRowHeight="13.5"/>
  <cols>
    <col min="1" max="1" width="7.125" style="34" bestFit="1" customWidth="1"/>
    <col min="2" max="2" width="4.125" style="34" bestFit="1" customWidth="1"/>
    <col min="3" max="4" width="7.50390625" style="34" bestFit="1" customWidth="1"/>
    <col min="5" max="5" width="5.25390625" style="34" bestFit="1" customWidth="1"/>
    <col min="6" max="6" width="16.125" style="34" bestFit="1" customWidth="1"/>
    <col min="7" max="7" width="21.625" style="34" bestFit="1" customWidth="1"/>
    <col min="8" max="8" width="10.25390625" style="34" bestFit="1" customWidth="1"/>
    <col min="9" max="9" width="13.00390625" style="34" bestFit="1" customWidth="1"/>
  </cols>
  <sheetData>
    <row r="1" spans="1:9" ht="14.25" thickBot="1">
      <c r="A1" s="13" t="s">
        <v>68</v>
      </c>
      <c r="B1" s="13" t="s">
        <v>67</v>
      </c>
      <c r="C1" s="13" t="s">
        <v>38</v>
      </c>
      <c r="D1" s="13" t="s">
        <v>39</v>
      </c>
      <c r="E1" s="13" t="s">
        <v>34</v>
      </c>
      <c r="F1" s="13" t="s">
        <v>40</v>
      </c>
      <c r="G1" s="50" t="s">
        <v>85</v>
      </c>
      <c r="H1" s="13" t="s">
        <v>0</v>
      </c>
      <c r="I1" s="34" t="s">
        <v>66</v>
      </c>
    </row>
    <row r="2" spans="1:9" ht="13.5">
      <c r="A2" s="37" t="s">
        <v>37</v>
      </c>
      <c r="B2" s="37">
        <v>1</v>
      </c>
      <c r="C2" s="45">
        <f>'申込書'!F5</f>
        <v>0</v>
      </c>
      <c r="D2" s="45">
        <f>'申込書'!G5</f>
        <v>0</v>
      </c>
      <c r="E2" s="37">
        <f>'申込書'!I5</f>
        <v>0</v>
      </c>
      <c r="F2" s="45" t="str">
        <f aca="true" t="shared" si="0" ref="F2:F14">$C2&amp;"　"&amp;$D2</f>
        <v>0　0</v>
      </c>
      <c r="G2" s="45" t="str">
        <f aca="true" t="shared" si="1" ref="G2:G9">$C2&amp;"　"&amp;$D2&amp;I2</f>
        <v>0　0</v>
      </c>
      <c r="H2" s="37" t="str">
        <f>"("&amp;'申込書'!H5&amp;")"</f>
        <v>()</v>
      </c>
      <c r="I2" s="34">
        <f>IF(E2=3,"③",IF(E2=2,"②",IF(E2=1,"①","")))</f>
      </c>
    </row>
    <row r="3" spans="1:9" ht="13.5">
      <c r="A3" s="1" t="s">
        <v>37</v>
      </c>
      <c r="B3" s="1">
        <v>2</v>
      </c>
      <c r="C3" s="43">
        <f>'申込書'!F6</f>
        <v>0</v>
      </c>
      <c r="D3" s="43">
        <f>'申込書'!G6</f>
        <v>0</v>
      </c>
      <c r="E3" s="1">
        <f>'申込書'!I6</f>
        <v>0</v>
      </c>
      <c r="F3" s="43" t="str">
        <f t="shared" si="0"/>
        <v>0　0</v>
      </c>
      <c r="G3" s="43" t="str">
        <f t="shared" si="1"/>
        <v>0　0</v>
      </c>
      <c r="H3" s="1" t="str">
        <f>"("&amp;'申込書'!H6&amp;")"</f>
        <v>()</v>
      </c>
      <c r="I3" s="34">
        <f>IF('申込書'!I6=3,"③",IF('申込書'!I6=2,"②",IF('申込書'!I6=1,"①","")))</f>
      </c>
    </row>
    <row r="4" spans="1:9" ht="13.5">
      <c r="A4" s="1" t="s">
        <v>37</v>
      </c>
      <c r="B4" s="1">
        <v>3</v>
      </c>
      <c r="C4" s="43">
        <f>'申込書'!F7</f>
        <v>0</v>
      </c>
      <c r="D4" s="43">
        <f>'申込書'!G7</f>
        <v>0</v>
      </c>
      <c r="E4" s="1">
        <f>'申込書'!I7</f>
        <v>0</v>
      </c>
      <c r="F4" s="43" t="str">
        <f t="shared" si="0"/>
        <v>0　0</v>
      </c>
      <c r="G4" s="43" t="str">
        <f t="shared" si="1"/>
        <v>0　0</v>
      </c>
      <c r="H4" s="1" t="str">
        <f>"("&amp;'申込書'!H7&amp;")"</f>
        <v>()</v>
      </c>
      <c r="I4" s="34">
        <f>IF('申込書'!I7=3,"③",IF('申込書'!I7=2,"②",IF('申込書'!I7=1,"①","")))</f>
      </c>
    </row>
    <row r="5" spans="1:9" ht="13.5">
      <c r="A5" s="1" t="s">
        <v>37</v>
      </c>
      <c r="B5" s="1">
        <v>4</v>
      </c>
      <c r="C5" s="43">
        <f>'申込書'!F8</f>
        <v>0</v>
      </c>
      <c r="D5" s="43">
        <f>'申込書'!G8</f>
        <v>0</v>
      </c>
      <c r="E5" s="1">
        <f>'申込書'!I8</f>
        <v>0</v>
      </c>
      <c r="F5" s="43" t="str">
        <f t="shared" si="0"/>
        <v>0　0</v>
      </c>
      <c r="G5" s="43" t="str">
        <f t="shared" si="1"/>
        <v>0　0</v>
      </c>
      <c r="H5" s="1" t="str">
        <f>"("&amp;'申込書'!H8&amp;")"</f>
        <v>()</v>
      </c>
      <c r="I5" s="34">
        <f>IF('申込書'!I8=3,"③",IF('申込書'!I8=2,"②",IF('申込書'!I8=1,"①","")))</f>
      </c>
    </row>
    <row r="6" spans="1:9" ht="13.5">
      <c r="A6" s="1" t="s">
        <v>37</v>
      </c>
      <c r="B6" s="1">
        <v>5</v>
      </c>
      <c r="C6" s="43">
        <f>'申込書'!F9</f>
        <v>0</v>
      </c>
      <c r="D6" s="43">
        <f>'申込書'!G9</f>
        <v>0</v>
      </c>
      <c r="E6" s="1">
        <f>'申込書'!I9</f>
        <v>0</v>
      </c>
      <c r="F6" s="43" t="str">
        <f t="shared" si="0"/>
        <v>0　0</v>
      </c>
      <c r="G6" s="43" t="str">
        <f t="shared" si="1"/>
        <v>0　0</v>
      </c>
      <c r="H6" s="1" t="str">
        <f>"("&amp;'申込書'!H9&amp;")"</f>
        <v>()</v>
      </c>
      <c r="I6" s="34">
        <f>IF('申込書'!I9=3,"③",IF('申込書'!I9=2,"②",IF('申込書'!I9=1,"①","")))</f>
      </c>
    </row>
    <row r="7" spans="1:9" ht="13.5">
      <c r="A7" s="1" t="s">
        <v>37</v>
      </c>
      <c r="B7" s="1">
        <v>6</v>
      </c>
      <c r="C7" s="43">
        <f>'申込書'!F10</f>
        <v>0</v>
      </c>
      <c r="D7" s="43">
        <f>'申込書'!G10</f>
        <v>0</v>
      </c>
      <c r="E7" s="1">
        <f>'申込書'!I10</f>
        <v>0</v>
      </c>
      <c r="F7" s="43" t="str">
        <f t="shared" si="0"/>
        <v>0　0</v>
      </c>
      <c r="G7" s="43" t="str">
        <f t="shared" si="1"/>
        <v>0　0</v>
      </c>
      <c r="H7" s="1" t="str">
        <f>"("&amp;'申込書'!H10&amp;")"</f>
        <v>()</v>
      </c>
      <c r="I7" s="34">
        <f>IF('申込書'!I10=3,"③",IF('申込書'!I10=2,"②",IF('申込書'!I10=1,"①","")))</f>
      </c>
    </row>
    <row r="8" spans="1:9" ht="13.5">
      <c r="A8" s="1" t="s">
        <v>37</v>
      </c>
      <c r="B8" s="1">
        <v>7</v>
      </c>
      <c r="C8" s="43">
        <f>'申込書'!F11</f>
        <v>0</v>
      </c>
      <c r="D8" s="43">
        <f>'申込書'!G11</f>
        <v>0</v>
      </c>
      <c r="E8" s="1">
        <f>'申込書'!I11</f>
        <v>0</v>
      </c>
      <c r="F8" s="43" t="str">
        <f t="shared" si="0"/>
        <v>0　0</v>
      </c>
      <c r="G8" s="43" t="str">
        <f t="shared" si="1"/>
        <v>0　0</v>
      </c>
      <c r="H8" s="1" t="str">
        <f>"("&amp;'申込書'!H11&amp;")"</f>
        <v>()</v>
      </c>
      <c r="I8" s="34">
        <f>IF('申込書'!I11=3,"③",IF('申込書'!I11=2,"②",IF('申込書'!I11=1,"①","")))</f>
      </c>
    </row>
    <row r="9" spans="1:9" ht="14.25" thickBot="1">
      <c r="A9" s="13" t="s">
        <v>37</v>
      </c>
      <c r="B9" s="13">
        <v>8</v>
      </c>
      <c r="C9" s="44">
        <f>'申込書'!F12</f>
        <v>0</v>
      </c>
      <c r="D9" s="44">
        <f>'申込書'!G12</f>
        <v>0</v>
      </c>
      <c r="E9" s="13">
        <f>'申込書'!I12</f>
        <v>0</v>
      </c>
      <c r="F9" s="44" t="str">
        <f t="shared" si="0"/>
        <v>0　0</v>
      </c>
      <c r="G9" s="44" t="str">
        <f t="shared" si="1"/>
        <v>0　0</v>
      </c>
      <c r="H9" s="13" t="str">
        <f>"("&amp;'申込書'!H12&amp;")"</f>
        <v>()</v>
      </c>
      <c r="I9" s="34">
        <f>IF('申込書'!I12=3,"③",IF('申込書'!I12=2,"②",IF('申込書'!I12=1,"①","")))</f>
      </c>
    </row>
    <row r="10" spans="1:9" ht="13.5">
      <c r="A10" s="39" t="s">
        <v>41</v>
      </c>
      <c r="B10" s="39">
        <v>1</v>
      </c>
      <c r="C10" s="45">
        <f>'申込書'!F13</f>
        <v>0</v>
      </c>
      <c r="D10" s="45">
        <f>'申込書'!G13</f>
        <v>0</v>
      </c>
      <c r="E10" s="37">
        <f>'申込書'!I13</f>
        <v>0</v>
      </c>
      <c r="F10" s="45" t="str">
        <f t="shared" si="0"/>
        <v>0　0</v>
      </c>
      <c r="G10" s="45" t="str">
        <f>$C10&amp;"　"&amp;$D10&amp;I10&amp;"1/5"</f>
        <v>0　01/5</v>
      </c>
      <c r="H10" s="37" t="str">
        <f>"("&amp;'申込書'!H13&amp;")"</f>
        <v>()</v>
      </c>
      <c r="I10" s="34">
        <f>IF('申込書'!I13=3,"③",IF('申込書'!I13=2,"②",IF('申込書'!I13=1,"①","")))</f>
      </c>
    </row>
    <row r="11" spans="1:9" ht="13.5">
      <c r="A11" s="18" t="s">
        <v>41</v>
      </c>
      <c r="B11" s="18">
        <v>2</v>
      </c>
      <c r="C11" s="43">
        <f>'申込書'!F14</f>
        <v>0</v>
      </c>
      <c r="D11" s="43">
        <f>'申込書'!G14</f>
        <v>0</v>
      </c>
      <c r="E11" s="1">
        <f>'申込書'!I14</f>
        <v>0</v>
      </c>
      <c r="F11" s="43" t="str">
        <f t="shared" si="0"/>
        <v>0　0</v>
      </c>
      <c r="G11" s="43" t="str">
        <f>$C11&amp;"　"&amp;$D11&amp;I11&amp;"2/5"</f>
        <v>0　02/5</v>
      </c>
      <c r="H11" s="1" t="str">
        <f>"("&amp;'申込書'!H14&amp;")"</f>
        <v>()</v>
      </c>
      <c r="I11" s="34">
        <f>IF('申込書'!I14=3,"③",IF('申込書'!I14=2,"②",IF('申込書'!I14=1,"①","")))</f>
      </c>
    </row>
    <row r="12" spans="1:9" ht="13.5">
      <c r="A12" s="18" t="s">
        <v>41</v>
      </c>
      <c r="B12" s="18">
        <v>3</v>
      </c>
      <c r="C12" s="43">
        <f>'申込書'!F15</f>
        <v>0</v>
      </c>
      <c r="D12" s="43">
        <f>'申込書'!G15</f>
        <v>0</v>
      </c>
      <c r="E12" s="1">
        <f>'申込書'!I15</f>
        <v>0</v>
      </c>
      <c r="F12" s="43" t="str">
        <f t="shared" si="0"/>
        <v>0　0</v>
      </c>
      <c r="G12" s="43" t="str">
        <f>$C12&amp;"　"&amp;$D12&amp;I12&amp;"3/5"</f>
        <v>0　03/5</v>
      </c>
      <c r="H12" s="1" t="str">
        <f>"("&amp;'申込書'!H15&amp;")"</f>
        <v>()</v>
      </c>
      <c r="I12" s="34">
        <f>IF('申込書'!I15=3,"③",IF('申込書'!I15=2,"②",IF('申込書'!I15=1,"①","")))</f>
      </c>
    </row>
    <row r="13" spans="1:9" ht="13.5">
      <c r="A13" s="18" t="s">
        <v>41</v>
      </c>
      <c r="B13" s="18">
        <v>4</v>
      </c>
      <c r="C13" s="43">
        <f>'申込書'!F16</f>
        <v>0</v>
      </c>
      <c r="D13" s="43">
        <f>'申込書'!G16</f>
        <v>0</v>
      </c>
      <c r="E13" s="1">
        <f>'申込書'!I16</f>
        <v>0</v>
      </c>
      <c r="F13" s="43" t="str">
        <f t="shared" si="0"/>
        <v>0　0</v>
      </c>
      <c r="G13" s="43" t="str">
        <f>$C13&amp;"　"&amp;$D13&amp;I13&amp;"4/5"</f>
        <v>0　04/5</v>
      </c>
      <c r="H13" s="1" t="str">
        <f>"("&amp;'申込書'!H16&amp;")"</f>
        <v>()</v>
      </c>
      <c r="I13" s="34">
        <f>IF('申込書'!I16=3,"③",IF('申込書'!I16=2,"②",IF('申込書'!I16=1,"①","")))</f>
      </c>
    </row>
    <row r="14" spans="1:9" ht="13.5">
      <c r="A14" s="18" t="s">
        <v>41</v>
      </c>
      <c r="B14" s="18">
        <v>5</v>
      </c>
      <c r="C14" s="43">
        <f>'申込書'!F17</f>
        <v>0</v>
      </c>
      <c r="D14" s="43">
        <f>'申込書'!G17</f>
        <v>0</v>
      </c>
      <c r="E14" s="1">
        <f>'申込書'!I17</f>
        <v>0</v>
      </c>
      <c r="F14" s="43" t="str">
        <f t="shared" si="0"/>
        <v>0　0</v>
      </c>
      <c r="G14" s="43" t="str">
        <f>$C14&amp;"　"&amp;$D14&amp;I14&amp;"5/5"</f>
        <v>0　05/5</v>
      </c>
      <c r="H14" s="1" t="str">
        <f>"("&amp;'申込書'!H17&amp;")"</f>
        <v>()</v>
      </c>
      <c r="I14" s="34">
        <f>IF('申込書'!I17=3,"③",IF('申込書'!I17=2,"②",IF('申込書'!I17=1,"①","")))</f>
      </c>
    </row>
  </sheetData>
  <sheetProtection sheet="1"/>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G15" sqref="G15"/>
    </sheetView>
  </sheetViews>
  <sheetFormatPr defaultColWidth="9.00390625" defaultRowHeight="13.5"/>
  <cols>
    <col min="6" max="6" width="16.125" style="51" bestFit="1" customWidth="1"/>
    <col min="7" max="7" width="21.625" style="51" bestFit="1" customWidth="1"/>
    <col min="8" max="8" width="10.25390625" style="0" bestFit="1" customWidth="1"/>
    <col min="9" max="9" width="13.00390625" style="0" bestFit="1" customWidth="1"/>
  </cols>
  <sheetData>
    <row r="1" spans="1:9" s="34" customFormat="1" ht="14.25" thickBot="1">
      <c r="A1" s="13" t="s">
        <v>36</v>
      </c>
      <c r="B1" s="13" t="s">
        <v>44</v>
      </c>
      <c r="C1" s="13" t="s">
        <v>38</v>
      </c>
      <c r="D1" s="13" t="s">
        <v>39</v>
      </c>
      <c r="E1" s="13" t="s">
        <v>34</v>
      </c>
      <c r="F1" s="53" t="s">
        <v>40</v>
      </c>
      <c r="G1" s="52" t="s">
        <v>85</v>
      </c>
      <c r="H1" s="13" t="s">
        <v>0</v>
      </c>
      <c r="I1" s="34" t="s">
        <v>66</v>
      </c>
    </row>
    <row r="2" spans="1:9" ht="27">
      <c r="A2" s="107" t="s">
        <v>45</v>
      </c>
      <c r="B2" s="107">
        <v>1</v>
      </c>
      <c r="C2" s="45">
        <f>'申込書'!F19</f>
        <v>0</v>
      </c>
      <c r="D2" s="45">
        <f>'申込書'!G19</f>
        <v>0</v>
      </c>
      <c r="E2" s="37">
        <f>'申込書'!I19</f>
        <v>0</v>
      </c>
      <c r="F2" s="55" t="str">
        <f>$C2&amp;"　"&amp;$D2&amp;CHAR(10)&amp;$C3&amp;"　"&amp;$D3</f>
        <v>0　0
0　0</v>
      </c>
      <c r="G2" s="85" t="str">
        <f>$C2&amp;"　"&amp;$D2&amp;I2&amp;CHAR(10)&amp;$C3&amp;"　"&amp;$D3&amp;I3</f>
        <v>0　0
0　0</v>
      </c>
      <c r="H2" s="37" t="str">
        <f>"("&amp;'申込書'!H19&amp;")"</f>
        <v>()</v>
      </c>
      <c r="I2" s="34">
        <f aca="true" t="shared" si="0" ref="I2:I15">IF(E2=3,"③",IF(E2=2,"②",IF(E2=1,"①","")))</f>
      </c>
    </row>
    <row r="3" spans="1:9" ht="27" customHeight="1">
      <c r="A3" s="100"/>
      <c r="B3" s="100"/>
      <c r="C3" s="45">
        <f>'申込書'!F20</f>
        <v>0</v>
      </c>
      <c r="D3" s="45">
        <f>'申込書'!G20</f>
        <v>0</v>
      </c>
      <c r="E3" s="37">
        <f>'申込書'!I20</f>
        <v>0</v>
      </c>
      <c r="F3" s="55"/>
      <c r="G3" s="85"/>
      <c r="H3" s="37"/>
      <c r="I3" s="34">
        <f t="shared" si="0"/>
      </c>
    </row>
    <row r="4" spans="1:9" ht="27" customHeight="1">
      <c r="A4" s="103" t="s">
        <v>45</v>
      </c>
      <c r="B4" s="103">
        <v>2</v>
      </c>
      <c r="C4" s="45">
        <f>'申込書'!F21</f>
        <v>0</v>
      </c>
      <c r="D4" s="45">
        <f>'申込書'!G21</f>
        <v>0</v>
      </c>
      <c r="E4" s="37">
        <f>'申込書'!I21</f>
        <v>0</v>
      </c>
      <c r="F4" s="55" t="str">
        <f aca="true" t="shared" si="1" ref="F4:F14">$C4&amp;"　"&amp;$D4&amp;CHAR(10)&amp;$C5&amp;"　"&amp;$D5</f>
        <v>0　0
0　0</v>
      </c>
      <c r="G4" s="85" t="str">
        <f>$C4&amp;"　"&amp;$D4&amp;I4&amp;CHAR(10)&amp;$C5&amp;"　"&amp;$D5&amp;I5</f>
        <v>0　0
0　0</v>
      </c>
      <c r="H4" s="37" t="str">
        <f>"("&amp;'申込書'!H21&amp;")"</f>
        <v>()</v>
      </c>
      <c r="I4" s="34">
        <f t="shared" si="0"/>
      </c>
    </row>
    <row r="5" spans="1:9" ht="27" customHeight="1">
      <c r="A5" s="100"/>
      <c r="B5" s="100"/>
      <c r="C5" s="45">
        <f>'申込書'!F22</f>
        <v>0</v>
      </c>
      <c r="D5" s="45">
        <f>'申込書'!G22</f>
        <v>0</v>
      </c>
      <c r="E5" s="37">
        <f>'申込書'!I22</f>
        <v>0</v>
      </c>
      <c r="F5" s="55"/>
      <c r="G5" s="85"/>
      <c r="H5" s="37"/>
      <c r="I5" s="34">
        <f t="shared" si="0"/>
      </c>
    </row>
    <row r="6" spans="1:9" ht="27" customHeight="1">
      <c r="A6" s="103" t="s">
        <v>45</v>
      </c>
      <c r="B6" s="103">
        <v>3</v>
      </c>
      <c r="C6" s="43">
        <f>'申込書'!F23</f>
        <v>0</v>
      </c>
      <c r="D6" s="43">
        <f>'申込書'!G23</f>
        <v>0</v>
      </c>
      <c r="E6" s="1">
        <f>'申込書'!I23</f>
        <v>0</v>
      </c>
      <c r="F6" s="55" t="str">
        <f t="shared" si="1"/>
        <v>0　0
0　0</v>
      </c>
      <c r="G6" s="85" t="str">
        <f>$C6&amp;"　"&amp;$D6&amp;I6&amp;CHAR(10)&amp;$C7&amp;"　"&amp;$D7&amp;I7</f>
        <v>0　0
0　0</v>
      </c>
      <c r="H6" s="1" t="str">
        <f>"("&amp;'申込書'!H23&amp;")"</f>
        <v>()</v>
      </c>
      <c r="I6" s="34">
        <f t="shared" si="0"/>
      </c>
    </row>
    <row r="7" spans="1:9" ht="27" customHeight="1" thickBot="1">
      <c r="A7" s="104"/>
      <c r="B7" s="104"/>
      <c r="C7" s="54">
        <f>'申込書'!F24</f>
        <v>0</v>
      </c>
      <c r="D7" s="54">
        <f>'申込書'!G24</f>
        <v>0</v>
      </c>
      <c r="E7" s="38">
        <f>'申込書'!I24</f>
        <v>0</v>
      </c>
      <c r="F7" s="56"/>
      <c r="G7" s="87"/>
      <c r="H7" s="38"/>
      <c r="I7" s="34">
        <f t="shared" si="0"/>
      </c>
    </row>
    <row r="8" spans="1:9" ht="27" customHeight="1">
      <c r="A8" s="105" t="s">
        <v>41</v>
      </c>
      <c r="B8" s="107">
        <v>1</v>
      </c>
      <c r="C8" s="45">
        <f>'申込書'!F25</f>
        <v>0</v>
      </c>
      <c r="D8" s="45">
        <f>'申込書'!G25</f>
        <v>0</v>
      </c>
      <c r="E8" s="37">
        <f>'申込書'!I25</f>
        <v>0</v>
      </c>
      <c r="F8" s="55" t="str">
        <f t="shared" si="1"/>
        <v>0　0
0　0</v>
      </c>
      <c r="G8" s="85" t="str">
        <f>$C8&amp;"　"&amp;$D8&amp;I8&amp;CHAR(10)&amp;$C9&amp;"　"&amp;$D9&amp;I9&amp;"1/3"</f>
        <v>0　0
0　01/3</v>
      </c>
      <c r="H8" s="37" t="str">
        <f>"("&amp;'申込書'!H25&amp;")"</f>
        <v>()</v>
      </c>
      <c r="I8" s="34">
        <f t="shared" si="0"/>
      </c>
    </row>
    <row r="9" spans="1:9" ht="27" customHeight="1">
      <c r="A9" s="106"/>
      <c r="B9" s="100"/>
      <c r="C9" s="43">
        <f>'申込書'!F26</f>
        <v>0</v>
      </c>
      <c r="D9" s="43">
        <f>'申込書'!G26</f>
        <v>0</v>
      </c>
      <c r="E9" s="1">
        <f>'申込書'!I26</f>
        <v>0</v>
      </c>
      <c r="F9" s="57"/>
      <c r="G9" s="57"/>
      <c r="H9" s="1"/>
      <c r="I9" s="34">
        <f t="shared" si="0"/>
      </c>
    </row>
    <row r="10" spans="1:9" ht="27" customHeight="1">
      <c r="A10" s="108" t="s">
        <v>41</v>
      </c>
      <c r="B10" s="103">
        <v>2</v>
      </c>
      <c r="C10" s="43">
        <f>'申込書'!F27</f>
        <v>0</v>
      </c>
      <c r="D10" s="43">
        <f>'申込書'!G27</f>
        <v>0</v>
      </c>
      <c r="E10" s="1">
        <f>'申込書'!I27</f>
        <v>0</v>
      </c>
      <c r="F10" s="55" t="str">
        <f t="shared" si="1"/>
        <v>0　0
0　0</v>
      </c>
      <c r="G10" s="85" t="str">
        <f>$C10&amp;"　"&amp;$D10&amp;I10&amp;CHAR(10)&amp;$C11&amp;"　"&amp;$D11&amp;I11&amp;"2/3"</f>
        <v>0　0
0　02/3</v>
      </c>
      <c r="H10" s="1" t="str">
        <f>"("&amp;'申込書'!H27&amp;")"</f>
        <v>()</v>
      </c>
      <c r="I10" s="34">
        <f t="shared" si="0"/>
      </c>
    </row>
    <row r="11" spans="1:9" ht="27" customHeight="1">
      <c r="A11" s="106"/>
      <c r="B11" s="100"/>
      <c r="C11" s="43">
        <f>'申込書'!F28</f>
        <v>0</v>
      </c>
      <c r="D11" s="43">
        <f>'申込書'!G28</f>
        <v>0</v>
      </c>
      <c r="E11" s="1">
        <f>'申込書'!I28</f>
        <v>0</v>
      </c>
      <c r="F11" s="57"/>
      <c r="G11" s="57"/>
      <c r="H11" s="1"/>
      <c r="I11" s="34">
        <f t="shared" si="0"/>
      </c>
    </row>
    <row r="12" spans="1:9" ht="27" customHeight="1">
      <c r="A12" s="108" t="s">
        <v>41</v>
      </c>
      <c r="B12" s="103">
        <v>3</v>
      </c>
      <c r="C12" s="43">
        <f>'申込書'!F29</f>
        <v>0</v>
      </c>
      <c r="D12" s="43">
        <f>'申込書'!G29</f>
        <v>0</v>
      </c>
      <c r="E12" s="1">
        <f>'申込書'!I29</f>
        <v>0</v>
      </c>
      <c r="F12" s="57" t="str">
        <f t="shared" si="1"/>
        <v>0　0
0　0</v>
      </c>
      <c r="G12" s="86" t="str">
        <f>$C12&amp;"　"&amp;$D12&amp;I12&amp;CHAR(10)&amp;$C13&amp;"　"&amp;$D13&amp;I13&amp;"3/3"</f>
        <v>0　0
0　03/3</v>
      </c>
      <c r="H12" s="1" t="str">
        <f>"("&amp;'申込書'!H29&amp;")"</f>
        <v>()</v>
      </c>
      <c r="I12" s="34">
        <f t="shared" si="0"/>
      </c>
    </row>
    <row r="13" spans="1:9" ht="27" customHeight="1" thickBot="1">
      <c r="A13" s="109"/>
      <c r="B13" s="104"/>
      <c r="C13" s="44">
        <f>'申込書'!F30</f>
        <v>0</v>
      </c>
      <c r="D13" s="44">
        <f>'申込書'!G30</f>
        <v>0</v>
      </c>
      <c r="E13" s="13">
        <f>'申込書'!I30</f>
        <v>0</v>
      </c>
      <c r="F13" s="58"/>
      <c r="G13" s="58"/>
      <c r="H13" s="13"/>
      <c r="I13" s="34">
        <f t="shared" si="0"/>
      </c>
    </row>
    <row r="14" spans="1:9" ht="27" customHeight="1">
      <c r="A14" s="110" t="s">
        <v>51</v>
      </c>
      <c r="B14" s="111">
        <v>4</v>
      </c>
      <c r="C14" s="45">
        <f>'申込書'!F31</f>
        <v>0</v>
      </c>
      <c r="D14" s="45">
        <f>'申込書'!G31</f>
        <v>0</v>
      </c>
      <c r="E14" s="37">
        <f>'申込書'!I31</f>
        <v>0</v>
      </c>
      <c r="F14" s="55" t="str">
        <f t="shared" si="1"/>
        <v>0　0
0　0</v>
      </c>
      <c r="G14" s="85" t="str">
        <f>$C14&amp;"　"&amp;$D14&amp;I14&amp;CHAR(10)&amp;$C15&amp;"　"&amp;$D15&amp;I15&amp;"補欠"</f>
        <v>0　0
0　0補欠</v>
      </c>
      <c r="H14" s="37" t="str">
        <f>"("&amp;'申込書'!H31&amp;")"</f>
        <v>()</v>
      </c>
      <c r="I14" s="34">
        <f t="shared" si="0"/>
      </c>
    </row>
    <row r="15" spans="1:9" ht="27" customHeight="1">
      <c r="A15" s="106"/>
      <c r="B15" s="100"/>
      <c r="C15" s="43">
        <f>'申込書'!F32</f>
        <v>0</v>
      </c>
      <c r="D15" s="43">
        <f>'申込書'!G32</f>
        <v>0</v>
      </c>
      <c r="E15" s="1">
        <f>'申込書'!I32</f>
        <v>0</v>
      </c>
      <c r="F15" s="57"/>
      <c r="G15" s="57"/>
      <c r="H15" s="1"/>
      <c r="I15" s="34">
        <f t="shared" si="0"/>
      </c>
    </row>
  </sheetData>
  <sheetProtection sheet="1"/>
  <mergeCells count="14">
    <mergeCell ref="B10:B11"/>
    <mergeCell ref="B12:B13"/>
    <mergeCell ref="A10:A11"/>
    <mergeCell ref="A12:A13"/>
    <mergeCell ref="A14:A15"/>
    <mergeCell ref="B14:B15"/>
    <mergeCell ref="A6:A7"/>
    <mergeCell ref="A8:A9"/>
    <mergeCell ref="B6:B7"/>
    <mergeCell ref="B8:B9"/>
    <mergeCell ref="B2:B3"/>
    <mergeCell ref="B4:B5"/>
    <mergeCell ref="A2:A3"/>
    <mergeCell ref="A4:A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宮城県教育委員会</dc:creator>
  <cp:keywords/>
  <dc:description/>
  <cp:lastModifiedBy>Mitsuhiro TAKEDA</cp:lastModifiedBy>
  <cp:lastPrinted>2015-07-14T00:12:19Z</cp:lastPrinted>
  <dcterms:created xsi:type="dcterms:W3CDTF">2007-07-27T03:22:02Z</dcterms:created>
  <dcterms:modified xsi:type="dcterms:W3CDTF">2023-07-05T07:40:15Z</dcterms:modified>
  <cp:category/>
  <cp:version/>
  <cp:contentType/>
  <cp:contentStatus/>
</cp:coreProperties>
</file>