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kosenjp-my.sharepoint.com/personal/m-takeda_sendai_kosen-ac_jp/Documents/04_テニス/高体連テニス専門部記録進行データ/テニス専門部HP/tennisdivision-web_CSSver/soutai/soutai_2023/"/>
    </mc:Choice>
  </mc:AlternateContent>
  <xr:revisionPtr revIDLastSave="0" documentId="8_{181E2A71-FABF-4AE6-A8B3-1A7F5E0F4E34}" xr6:coauthVersionLast="47" xr6:coauthVersionMax="47" xr10:uidLastSave="{00000000-0000-0000-0000-000000000000}"/>
  <bookViews>
    <workbookView xWindow="28680" yWindow="-120" windowWidth="29040" windowHeight="15720"/>
  </bookViews>
  <sheets>
    <sheet name="ダブルス１枚目" sheetId="1" r:id="rId1"/>
    <sheet name="ダブルス２枚目" sheetId="2" r:id="rId2"/>
    <sheet name="選手名(ドロー用)" sheetId="3" r:id="rId3"/>
    <sheet name="学校名一覧" sheetId="4" r:id="rId4"/>
  </sheets>
  <definedNames>
    <definedName name="_xlnm.Print_Area" localSheetId="0">ダブルス１枚目!$A$1:$M$41</definedName>
    <definedName name="_xlnm.Print_Area" localSheetId="1">ダブルス２枚目!$A$1:$M$41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" l="1"/>
  <c r="L30" i="2" s="1"/>
  <c r="C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G2" i="3"/>
  <c r="M12" i="2"/>
  <c r="M9" i="2"/>
  <c r="M10" i="2"/>
  <c r="M1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8" i="2"/>
  <c r="M9" i="1"/>
  <c r="B3" i="3"/>
  <c r="M10" i="1"/>
  <c r="B4" i="3"/>
  <c r="M11" i="1"/>
  <c r="B5" i="3"/>
  <c r="M12" i="1"/>
  <c r="B6" i="3"/>
  <c r="M13" i="1"/>
  <c r="B7" i="3"/>
  <c r="M14" i="1"/>
  <c r="B8" i="3"/>
  <c r="M15" i="1"/>
  <c r="B9" i="3"/>
  <c r="M16" i="1"/>
  <c r="B10" i="3"/>
  <c r="M17" i="1"/>
  <c r="B11" i="3"/>
  <c r="M18" i="1"/>
  <c r="B12" i="3"/>
  <c r="M19" i="1"/>
  <c r="B13" i="3"/>
  <c r="M20" i="1"/>
  <c r="B14" i="3"/>
  <c r="M21" i="1"/>
  <c r="B15" i="3"/>
  <c r="M22" i="1"/>
  <c r="B16" i="3"/>
  <c r="M23" i="1"/>
  <c r="B17" i="3"/>
  <c r="M24" i="1"/>
  <c r="B18" i="3"/>
  <c r="M25" i="1"/>
  <c r="B19" i="3"/>
  <c r="M26" i="1"/>
  <c r="B20" i="3"/>
  <c r="M27" i="1"/>
  <c r="B21" i="3"/>
  <c r="M8" i="1"/>
  <c r="B2" i="3"/>
  <c r="D5" i="1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H35" i="2"/>
  <c r="H32" i="2"/>
  <c r="C5" i="2"/>
  <c r="D5" i="2"/>
  <c r="L2" i="2"/>
  <c r="D2" i="2"/>
  <c r="A1" i="2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E22" i="3"/>
  <c r="D22" i="3"/>
  <c r="E2" i="3"/>
  <c r="D2" i="3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</calcChain>
</file>

<file path=xl/sharedStrings.xml><?xml version="1.0" encoding="utf-8"?>
<sst xmlns="http://schemas.openxmlformats.org/spreadsheetml/2006/main" count="283" uniqueCount="158">
  <si>
    <t>学校名</t>
    <rPh sb="0" eb="2">
      <t>ガッコウ</t>
    </rPh>
    <rPh sb="2" eb="3">
      <t>メイ</t>
    </rPh>
    <phoneticPr fontId="1"/>
  </si>
  <si>
    <t>順　位</t>
    <rPh sb="0" eb="1">
      <t>ジュン</t>
    </rPh>
    <rPh sb="2" eb="3">
      <t>クライ</t>
    </rPh>
    <phoneticPr fontId="1"/>
  </si>
  <si>
    <t>学校名</t>
    <rPh sb="0" eb="3">
      <t>ガッコウメイ</t>
    </rPh>
    <phoneticPr fontId="1"/>
  </si>
  <si>
    <t>年</t>
    <rPh sb="0" eb="1">
      <t>ネン</t>
    </rPh>
    <phoneticPr fontId="1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</si>
  <si>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</si>
  <si>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</si>
  <si>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</si>
  <si>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顧問名</t>
    <rPh sb="0" eb="2">
      <t>コモン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</si>
  <si>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</si>
  <si>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</si>
  <si>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選手名</t>
    <rPh sb="0" eb="3">
      <t>センシュメイ</t>
    </rPh>
    <phoneticPr fontId="1"/>
  </si>
  <si>
    <t>番号</t>
  </si>
  <si>
    <t>学　　校　　名</t>
  </si>
  <si>
    <t>宮城県仙台第一高等学校</t>
  </si>
  <si>
    <t>宮城県仙台第二高等学校</t>
  </si>
  <si>
    <t>宮城県仙台第三高等学校</t>
  </si>
  <si>
    <t>宮城県仙台向山高等学校</t>
  </si>
  <si>
    <t>宮城県仙台南高等学校</t>
  </si>
  <si>
    <t>宮城県仙台東高等学校</t>
  </si>
  <si>
    <t xml:space="preserve">宮城県泉高等学校 </t>
  </si>
  <si>
    <t>宮城県泉館山高等学校</t>
  </si>
  <si>
    <t>宮城県多賀城高等学校</t>
  </si>
  <si>
    <t>宮城県黒川高等学校</t>
  </si>
  <si>
    <t>東北学院高等学校</t>
  </si>
  <si>
    <t>東北学院榴ヶ岡高等学校</t>
  </si>
  <si>
    <t>仙台育英学園高等学校</t>
  </si>
  <si>
    <t>東北高等学校</t>
  </si>
  <si>
    <t>宮城学院高等学校</t>
  </si>
  <si>
    <t>宮城県名取北高等学校</t>
  </si>
  <si>
    <t>宮城県加美農業高等学校</t>
  </si>
  <si>
    <t>宮城県気仙沼高等学校</t>
  </si>
  <si>
    <t>東陵高等学校</t>
  </si>
  <si>
    <t>宮城県富谷高等学校</t>
  </si>
  <si>
    <t>宮城県気仙沼向洋高等学校</t>
  </si>
  <si>
    <t>宮城県中新田高等学校</t>
  </si>
  <si>
    <t>常盤木学園高等学校</t>
  </si>
  <si>
    <t>宮城県利府高等学校</t>
  </si>
  <si>
    <t>聖和学園高等学校</t>
  </si>
  <si>
    <t>仙台白百合学園高等学校</t>
  </si>
  <si>
    <t>略称</t>
    <rPh sb="0" eb="2">
      <t>リャクショウ</t>
    </rPh>
    <phoneticPr fontId="1"/>
  </si>
  <si>
    <t>仙台一</t>
    <rPh sb="0" eb="2">
      <t>センダイ</t>
    </rPh>
    <rPh sb="2" eb="3">
      <t>1</t>
    </rPh>
    <phoneticPr fontId="1"/>
  </si>
  <si>
    <t>仙台二</t>
    <rPh sb="0" eb="2">
      <t>センダイ</t>
    </rPh>
    <rPh sb="2" eb="3">
      <t>2</t>
    </rPh>
    <phoneticPr fontId="1"/>
  </si>
  <si>
    <t>仙台三</t>
    <rPh sb="0" eb="2">
      <t>センダイ</t>
    </rPh>
    <rPh sb="2" eb="3">
      <t>3</t>
    </rPh>
    <phoneticPr fontId="1"/>
  </si>
  <si>
    <t>仙台向山</t>
    <rPh sb="0" eb="2">
      <t>センダイ</t>
    </rPh>
    <rPh sb="2" eb="4">
      <t>ムカイヤマ</t>
    </rPh>
    <phoneticPr fontId="1"/>
  </si>
  <si>
    <t>仙台南</t>
    <rPh sb="0" eb="2">
      <t>センダイ</t>
    </rPh>
    <rPh sb="2" eb="3">
      <t>ミナミ</t>
    </rPh>
    <phoneticPr fontId="1"/>
  </si>
  <si>
    <t>仙台東</t>
    <rPh sb="0" eb="2">
      <t>センダイ</t>
    </rPh>
    <rPh sb="2" eb="3">
      <t>ヒガシ</t>
    </rPh>
    <phoneticPr fontId="1"/>
  </si>
  <si>
    <t>泉</t>
    <rPh sb="0" eb="1">
      <t>イズミ</t>
    </rPh>
    <phoneticPr fontId="1"/>
  </si>
  <si>
    <t>泉館山</t>
    <rPh sb="0" eb="1">
      <t>イズミ</t>
    </rPh>
    <rPh sb="1" eb="3">
      <t>タテヤマ</t>
    </rPh>
    <phoneticPr fontId="1"/>
  </si>
  <si>
    <t>多賀城</t>
    <rPh sb="0" eb="3">
      <t>タガジョウ</t>
    </rPh>
    <phoneticPr fontId="1"/>
  </si>
  <si>
    <t>黒川</t>
    <rPh sb="0" eb="2">
      <t>クロカワ</t>
    </rPh>
    <phoneticPr fontId="1"/>
  </si>
  <si>
    <t>仙台</t>
    <rPh sb="0" eb="2">
      <t>センダイ</t>
    </rPh>
    <phoneticPr fontId="1"/>
  </si>
  <si>
    <t>仙台商</t>
    <rPh sb="0" eb="2">
      <t>センダイ</t>
    </rPh>
    <rPh sb="2" eb="3">
      <t>ショウ</t>
    </rPh>
    <phoneticPr fontId="1"/>
  </si>
  <si>
    <t>東北学院</t>
    <rPh sb="0" eb="2">
      <t>トウホク</t>
    </rPh>
    <rPh sb="2" eb="4">
      <t>ガクイン</t>
    </rPh>
    <phoneticPr fontId="1"/>
  </si>
  <si>
    <t>仙台育英</t>
    <rPh sb="0" eb="2">
      <t>センダイ</t>
    </rPh>
    <rPh sb="2" eb="4">
      <t>イクエイ</t>
    </rPh>
    <phoneticPr fontId="1"/>
  </si>
  <si>
    <t>東北</t>
    <rPh sb="0" eb="2">
      <t>トウホク</t>
    </rPh>
    <phoneticPr fontId="1"/>
  </si>
  <si>
    <t>宮城学院</t>
    <rPh sb="0" eb="2">
      <t>ミヤギ</t>
    </rPh>
    <rPh sb="2" eb="4">
      <t>ガクイン</t>
    </rPh>
    <phoneticPr fontId="1"/>
  </si>
  <si>
    <t>名取北</t>
    <rPh sb="0" eb="2">
      <t>ナトリ</t>
    </rPh>
    <rPh sb="2" eb="3">
      <t>キタ</t>
    </rPh>
    <phoneticPr fontId="1"/>
  </si>
  <si>
    <t>気仙沼</t>
    <rPh sb="0" eb="3">
      <t>ケセンヌマ</t>
    </rPh>
    <phoneticPr fontId="1"/>
  </si>
  <si>
    <t>富谷</t>
    <rPh sb="0" eb="2">
      <t>トミヤ</t>
    </rPh>
    <phoneticPr fontId="1"/>
  </si>
  <si>
    <t>中新田</t>
    <rPh sb="0" eb="3">
      <t>ナカニイダ</t>
    </rPh>
    <phoneticPr fontId="1"/>
  </si>
  <si>
    <t>利府</t>
    <rPh sb="0" eb="2">
      <t>リフ</t>
    </rPh>
    <phoneticPr fontId="1"/>
  </si>
  <si>
    <t>聖和</t>
    <rPh sb="0" eb="2">
      <t>セイワ</t>
    </rPh>
    <phoneticPr fontId="1"/>
  </si>
  <si>
    <t>石巻</t>
    <rPh sb="0" eb="2">
      <t>イシノマキ</t>
    </rPh>
    <phoneticPr fontId="1"/>
  </si>
  <si>
    <t>白百合</t>
    <rPh sb="0" eb="3">
      <t>シラユリ</t>
    </rPh>
    <phoneticPr fontId="1"/>
  </si>
  <si>
    <t>※個人に関する情報は，本大会の利用目的以外には使用しません。</t>
    <rPh sb="1" eb="3">
      <t>コジン</t>
    </rPh>
    <rPh sb="4" eb="5">
      <t>カン</t>
    </rPh>
    <rPh sb="7" eb="9">
      <t>ジョウホウ</t>
    </rPh>
    <rPh sb="11" eb="12">
      <t>ホン</t>
    </rPh>
    <rPh sb="12" eb="14">
      <t>タイカイ</t>
    </rPh>
    <rPh sb="15" eb="17">
      <t>リヨウ</t>
    </rPh>
    <rPh sb="17" eb="19">
      <t>モクテキ</t>
    </rPh>
    <rPh sb="19" eb="21">
      <t>イガイ</t>
    </rPh>
    <rPh sb="23" eb="25">
      <t>シヨウ</t>
    </rPh>
    <phoneticPr fontId="1"/>
  </si>
  <si>
    <t>ただし，成績等や競技風景の撮影が認められた報道機関により，公開</t>
    <rPh sb="4" eb="6">
      <t>セイセキ</t>
    </rPh>
    <rPh sb="6" eb="7">
      <t>トウ</t>
    </rPh>
    <rPh sb="8" eb="10">
      <t>キョウギ</t>
    </rPh>
    <rPh sb="10" eb="12">
      <t>フウケイ</t>
    </rPh>
    <rPh sb="13" eb="15">
      <t>サツエイ</t>
    </rPh>
    <rPh sb="16" eb="17">
      <t>ミト</t>
    </rPh>
    <rPh sb="21" eb="23">
      <t>ホウドウ</t>
    </rPh>
    <rPh sb="23" eb="25">
      <t>キカン</t>
    </rPh>
    <rPh sb="29" eb="31">
      <t>コウカイ</t>
    </rPh>
    <phoneticPr fontId="1"/>
  </si>
  <si>
    <t>選　　手　　名　　１</t>
    <rPh sb="0" eb="1">
      <t>セン</t>
    </rPh>
    <rPh sb="3" eb="4">
      <t>テ</t>
    </rPh>
    <rPh sb="6" eb="7">
      <t>メイ</t>
    </rPh>
    <phoneticPr fontId="1"/>
  </si>
  <si>
    <t>選　　手　　名　　２</t>
    <rPh sb="0" eb="1">
      <t>セン</t>
    </rPh>
    <rPh sb="3" eb="4">
      <t>テ</t>
    </rPh>
    <rPh sb="6" eb="7">
      <t>メイ</t>
    </rPh>
    <phoneticPr fontId="1"/>
  </si>
  <si>
    <t>学年１</t>
    <rPh sb="0" eb="1">
      <t>ガク</t>
    </rPh>
    <rPh sb="1" eb="2">
      <t>トシ</t>
    </rPh>
    <phoneticPr fontId="1"/>
  </si>
  <si>
    <t>学年２</t>
    <rPh sb="0" eb="2">
      <t>ガクネン</t>
    </rPh>
    <phoneticPr fontId="1"/>
  </si>
  <si>
    <t>生年月日１</t>
    <rPh sb="0" eb="1">
      <t>ショウ</t>
    </rPh>
    <rPh sb="1" eb="2">
      <t>トシ</t>
    </rPh>
    <rPh sb="2" eb="3">
      <t>ツキ</t>
    </rPh>
    <rPh sb="3" eb="4">
      <t>ヒ</t>
    </rPh>
    <phoneticPr fontId="1"/>
  </si>
  <si>
    <t>生年月日２</t>
    <rPh sb="0" eb="1">
      <t>ショウ</t>
    </rPh>
    <rPh sb="1" eb="2">
      <t>トシ</t>
    </rPh>
    <rPh sb="2" eb="3">
      <t>ツキ</t>
    </rPh>
    <rPh sb="3" eb="4">
      <t>ヒ</t>
    </rPh>
    <phoneticPr fontId="1"/>
  </si>
  <si>
    <t>仙台高等専門学校名取キャンパス</t>
    <rPh sb="0" eb="2">
      <t>センダイ</t>
    </rPh>
    <rPh sb="8" eb="10">
      <t>ナト</t>
    </rPh>
    <phoneticPr fontId="1"/>
  </si>
  <si>
    <t>宮城県石巻高等学校</t>
    <rPh sb="0" eb="3">
      <t>ミヤギケン</t>
    </rPh>
    <rPh sb="3" eb="5">
      <t>イシノマキ</t>
    </rPh>
    <rPh sb="5" eb="7">
      <t>コウトウ</t>
    </rPh>
    <rPh sb="7" eb="9">
      <t>ガッコウ</t>
    </rPh>
    <phoneticPr fontId="1"/>
  </si>
  <si>
    <t>仙台市立仙台高等学校</t>
    <rPh sb="0" eb="2">
      <t>センダイ</t>
    </rPh>
    <rPh sb="2" eb="4">
      <t>シリツ</t>
    </rPh>
    <phoneticPr fontId="1"/>
  </si>
  <si>
    <t>仙台市立仙台商業高等学校</t>
    <rPh sb="0" eb="2">
      <t>センダイ</t>
    </rPh>
    <rPh sb="2" eb="4">
      <t>シリツ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</si>
  <si>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</si>
  <si>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学年変</t>
    <rPh sb="0" eb="2">
      <t>ガクネン</t>
    </rPh>
    <rPh sb="2" eb="3">
      <t>ヘン</t>
    </rPh>
    <phoneticPr fontId="1"/>
  </si>
  <si>
    <t>換用欄</t>
    <phoneticPr fontId="1"/>
  </si>
  <si>
    <t>No.</t>
    <phoneticPr fontId="1"/>
  </si>
  <si>
    <t>No.</t>
    <phoneticPr fontId="1"/>
  </si>
  <si>
    <t>←男子か女子をリストから選択</t>
    <rPh sb="1" eb="3">
      <t>ダンシ</t>
    </rPh>
    <rPh sb="4" eb="6">
      <t>ジョシ</t>
    </rPh>
    <rPh sb="12" eb="14">
      <t>センタク</t>
    </rPh>
    <phoneticPr fontId="1"/>
  </si>
  <si>
    <t>（例）</t>
    <rPh sb="1" eb="2">
      <t>レイ</t>
    </rPh>
    <phoneticPr fontId="1"/>
  </si>
  <si>
    <t>宮城　太郎　→</t>
    <rPh sb="0" eb="2">
      <t>ミヤギ</t>
    </rPh>
    <rPh sb="3" eb="5">
      <t>タロウ</t>
    </rPh>
    <phoneticPr fontId="1"/>
  </si>
  <si>
    <t>宮□城</t>
    <rPh sb="0" eb="1">
      <t>ミヤ</t>
    </rPh>
    <rPh sb="2" eb="3">
      <t>シロ</t>
    </rPh>
    <phoneticPr fontId="1"/>
  </si>
  <si>
    <t>太□郎</t>
    <rPh sb="0" eb="1">
      <t>フトシ</t>
    </rPh>
    <rPh sb="2" eb="3">
      <t>ロウ</t>
    </rPh>
    <phoneticPr fontId="1"/>
  </si>
  <si>
    <t>泉　次郎　→</t>
    <rPh sb="0" eb="1">
      <t>イズミ</t>
    </rPh>
    <rPh sb="2" eb="4">
      <t>ジロウ</t>
    </rPh>
    <phoneticPr fontId="1"/>
  </si>
  <si>
    <t>泉□□</t>
    <rPh sb="0" eb="1">
      <t>イズミ</t>
    </rPh>
    <phoneticPr fontId="1"/>
  </si>
  <si>
    <t>次□郎</t>
    <rPh sb="0" eb="1">
      <t>ツギ</t>
    </rPh>
    <rPh sb="2" eb="3">
      <t>ロウ</t>
    </rPh>
    <phoneticPr fontId="1"/>
  </si>
  <si>
    <t>青葉山　桜　→</t>
    <rPh sb="0" eb="2">
      <t>アオバ</t>
    </rPh>
    <rPh sb="2" eb="3">
      <t>ヤマ</t>
    </rPh>
    <rPh sb="4" eb="5">
      <t>サクラ</t>
    </rPh>
    <phoneticPr fontId="1"/>
  </si>
  <si>
    <t>青葉山</t>
    <rPh sb="0" eb="2">
      <t>アオバ</t>
    </rPh>
    <rPh sb="2" eb="3">
      <t>ヤマ</t>
    </rPh>
    <phoneticPr fontId="1"/>
  </si>
  <si>
    <t>□□桜</t>
    <rPh sb="2" eb="3">
      <t>サクラ</t>
    </rPh>
    <phoneticPr fontId="1"/>
  </si>
  <si>
    <t>←入力</t>
    <rPh sb="1" eb="3">
      <t>ニュウリョク</t>
    </rPh>
    <phoneticPr fontId="1"/>
  </si>
  <si>
    <t>されることがあります。</t>
    <phoneticPr fontId="1"/>
  </si>
  <si>
    <t>個人戦ダブルス申込用紙</t>
    <rPh sb="0" eb="2">
      <t>コジンセン</t>
    </rPh>
    <rPh sb="6" eb="7">
      <t>サル</t>
    </rPh>
    <rPh sb="7" eb="8">
      <t>コミ</t>
    </rPh>
    <rPh sb="8" eb="9">
      <t>ヨウ</t>
    </rPh>
    <rPh sb="9" eb="10">
      <t>カミ</t>
    </rPh>
    <phoneticPr fontId="1"/>
  </si>
  <si>
    <t>No.1</t>
    <phoneticPr fontId="1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</si>
  <si>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</si>
  <si>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</si>
  <si>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</si>
  <si>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</si>
  <si>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</si>
  <si>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</si>
  <si>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</si>
  <si>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</si>
  <si>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</si>
  <si>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</si>
  <si>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</si>
  <si>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</si>
  <si>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</si>
  <si>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</si>
  <si>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</si>
  <si>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</si>
  <si>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</si>
  <si>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</si>
  <si>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</si>
  <si>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  <phoneticPr fontId="1"/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</si>
  <si>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</si>
  <si>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</si>
  <si>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</si>
  <si>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</si>
  <si>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</si>
  <si>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</si>
  <si>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</si>
  <si>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</si>
  <si>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</si>
  <si>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</si>
  <si>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</si>
  <si>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</si>
  <si>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</si>
  <si>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</si>
  <si>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</si>
  <si>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</si>
  <si>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</si>
  <si>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</si>
  <si>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</si>
  <si>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r>
      <t>※姓・名が２文字なら，</t>
    </r>
    <r>
      <rPr>
        <b/>
        <u/>
        <sz val="11"/>
        <color indexed="36"/>
        <rFont val="ＭＳ Ｐゴシック"/>
        <family val="3"/>
        <charset val="128"/>
      </rPr>
      <t>間に全角スペース</t>
    </r>
    <r>
      <rPr>
        <sz val="11"/>
        <color indexed="36"/>
        <rFont val="ＭＳ Ｐゴシック"/>
        <family val="3"/>
        <charset val="128"/>
      </rPr>
      <t>を入れて下さい。３文字（４文字）はスペースなしで入れて下さい。</t>
    </r>
    <rPh sb="1" eb="2">
      <t>セイ</t>
    </rPh>
    <rPh sb="3" eb="4">
      <t>ナ</t>
    </rPh>
    <rPh sb="6" eb="8">
      <t>モジ</t>
    </rPh>
    <rPh sb="11" eb="12">
      <t>アイダ</t>
    </rPh>
    <rPh sb="13" eb="15">
      <t>ゼンカク</t>
    </rPh>
    <rPh sb="20" eb="21">
      <t>イ</t>
    </rPh>
    <rPh sb="23" eb="24">
      <t>クダ</t>
    </rPh>
    <rPh sb="28" eb="30">
      <t>モジ</t>
    </rPh>
    <rPh sb="32" eb="34">
      <t>モジ</t>
    </rPh>
    <rPh sb="43" eb="44">
      <t>イ</t>
    </rPh>
    <rPh sb="46" eb="47">
      <t>クダ</t>
    </rPh>
    <phoneticPr fontId="1"/>
  </si>
  <si>
    <r>
      <t>※姓が１文字なら，</t>
    </r>
    <r>
      <rPr>
        <b/>
        <u/>
        <sz val="11"/>
        <color indexed="36"/>
        <rFont val="ＭＳ Ｐゴシック"/>
        <family val="3"/>
        <charset val="128"/>
      </rPr>
      <t>後に２つ全角スペース</t>
    </r>
    <r>
      <rPr>
        <sz val="11"/>
        <color indexed="36"/>
        <rFont val="ＭＳ Ｐゴシック"/>
        <family val="3"/>
        <charset val="128"/>
      </rPr>
      <t>を，名が１文字なら，</t>
    </r>
    <r>
      <rPr>
        <b/>
        <u/>
        <sz val="11"/>
        <color indexed="36"/>
        <rFont val="ＭＳ Ｐゴシック"/>
        <family val="3"/>
        <charset val="128"/>
      </rPr>
      <t>前に２つ全角スペース</t>
    </r>
    <r>
      <rPr>
        <sz val="11"/>
        <color indexed="36"/>
        <rFont val="ＭＳ Ｐゴシック"/>
        <family val="3"/>
        <charset val="128"/>
      </rPr>
      <t>を入れて下さい。</t>
    </r>
    <rPh sb="1" eb="2">
      <t>セイ</t>
    </rPh>
    <rPh sb="4" eb="6">
      <t>モジ</t>
    </rPh>
    <rPh sb="9" eb="10">
      <t>ウシ</t>
    </rPh>
    <rPh sb="13" eb="15">
      <t>ゼンカク</t>
    </rPh>
    <rPh sb="21" eb="22">
      <t>メイ</t>
    </rPh>
    <rPh sb="29" eb="30">
      <t>マエ</t>
    </rPh>
    <rPh sb="40" eb="41">
      <t>イ</t>
    </rPh>
    <rPh sb="43" eb="44">
      <t>クダ</t>
    </rPh>
    <phoneticPr fontId="1"/>
  </si>
  <si>
    <r>
      <rPr>
        <sz val="11"/>
        <color indexed="36"/>
        <rFont val="ＭＳ Ｐゴシック"/>
        <family val="3"/>
        <charset val="128"/>
      </rPr>
      <t>□はスペースの意味</t>
    </r>
    <rPh sb="7" eb="9">
      <t>イミ</t>
    </rPh>
    <phoneticPr fontId="1"/>
  </si>
  <si>
    <t>宮城一</t>
    <rPh sb="0" eb="2">
      <t>ミヤギ</t>
    </rPh>
    <rPh sb="2" eb="3">
      <t>1</t>
    </rPh>
    <phoneticPr fontId="1"/>
  </si>
  <si>
    <t>学院榴ヶ岡</t>
    <rPh sb="0" eb="2">
      <t>ガクイン</t>
    </rPh>
    <phoneticPr fontId="1"/>
  </si>
  <si>
    <t>仙台城南</t>
    <rPh sb="0" eb="2">
      <t>センダイ</t>
    </rPh>
    <rPh sb="2" eb="4">
      <t>ジョウナン</t>
    </rPh>
    <phoneticPr fontId="1"/>
  </si>
  <si>
    <t>気仙沼向洋</t>
    <rPh sb="0" eb="3">
      <t>ケセンヌマ</t>
    </rPh>
    <rPh sb="3" eb="4">
      <t>ム</t>
    </rPh>
    <rPh sb="4" eb="5">
      <t>ヨウ</t>
    </rPh>
    <phoneticPr fontId="1"/>
  </si>
  <si>
    <t>仙台高専名取</t>
    <rPh sb="0" eb="2">
      <t>センダイ</t>
    </rPh>
    <rPh sb="2" eb="3">
      <t>コウ</t>
    </rPh>
    <rPh sb="3" eb="4">
      <t>セン</t>
    </rPh>
    <rPh sb="4" eb="6">
      <t>ナトリ</t>
    </rPh>
    <phoneticPr fontId="1"/>
  </si>
  <si>
    <t>※直接入力か他のファイルからコピー貼付（値）して下さい。</t>
    <rPh sb="1" eb="3">
      <t>チョクセツ</t>
    </rPh>
    <rPh sb="3" eb="5">
      <t>ニュウリョク</t>
    </rPh>
    <rPh sb="6" eb="7">
      <t>タ</t>
    </rPh>
    <rPh sb="17" eb="18">
      <t>ハ</t>
    </rPh>
    <rPh sb="18" eb="19">
      <t>ツ</t>
    </rPh>
    <rPh sb="20" eb="21">
      <t>アタイ</t>
    </rPh>
    <rPh sb="24" eb="25">
      <t>クダ</t>
    </rPh>
    <phoneticPr fontId="1"/>
  </si>
  <si>
    <r>
      <t>※関数が崩れてしまいますので，シート内での</t>
    </r>
    <r>
      <rPr>
        <b/>
        <sz val="14"/>
        <color indexed="10"/>
        <rFont val="ＭＳ Ｐゴシック"/>
        <family val="3"/>
        <charset val="128"/>
      </rPr>
      <t>セルの移動</t>
    </r>
    <r>
      <rPr>
        <sz val="11"/>
        <rFont val="ＭＳ Ｐゴシック"/>
        <family val="3"/>
        <charset val="128"/>
      </rPr>
      <t>はしないで下さい。</t>
    </r>
    <phoneticPr fontId="1"/>
  </si>
  <si>
    <t>東陵</t>
  </si>
  <si>
    <t>常盤木</t>
  </si>
  <si>
    <t>宮城県宮城第一高等学校</t>
    <rPh sb="3" eb="5">
      <t>ミヤギ</t>
    </rPh>
    <phoneticPr fontId="1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</si>
  <si>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2"/>
  </si>
  <si>
    <t>仙台二華</t>
    <rPh sb="0" eb="2">
      <t>センダイ</t>
    </rPh>
    <rPh sb="2" eb="3">
      <t>ニ</t>
    </rPh>
    <rPh sb="3" eb="4">
      <t>ハナ</t>
    </rPh>
    <phoneticPr fontId="2"/>
  </si>
  <si>
    <t>加美農</t>
  </si>
  <si>
    <t>出場数</t>
    <rPh sb="0" eb="2">
      <t>シュツジョウ</t>
    </rPh>
    <rPh sb="2" eb="3">
      <t>スウ</t>
    </rPh>
    <phoneticPr fontId="1"/>
  </si>
  <si>
    <t>年</t>
    <rPh sb="0" eb="1">
      <t>ネン</t>
    </rPh>
    <phoneticPr fontId="2"/>
  </si>
  <si>
    <t>(男子)</t>
  </si>
  <si>
    <t>仙台高等専門学校広瀬キャンパス</t>
    <rPh sb="0" eb="2">
      <t>センダイ</t>
    </rPh>
    <rPh sb="2" eb="4">
      <t>コウトウ</t>
    </rPh>
    <rPh sb="4" eb="6">
      <t>センモン</t>
    </rPh>
    <rPh sb="6" eb="8">
      <t>ガッコウ</t>
    </rPh>
    <rPh sb="8" eb="10">
      <t>ヒロセ</t>
    </rPh>
    <phoneticPr fontId="1"/>
  </si>
  <si>
    <t>仙台高専広瀬</t>
    <rPh sb="0" eb="4">
      <t>センダイコウセン</t>
    </rPh>
    <rPh sb="4" eb="6">
      <t>ヒロセ</t>
    </rPh>
    <phoneticPr fontId="1"/>
  </si>
  <si>
    <t>令和５年度　宮城県高等学校テニス選手権大会</t>
    <phoneticPr fontId="1"/>
  </si>
  <si>
    <r>
      <t>このファイルは</t>
    </r>
    <r>
      <rPr>
        <b/>
        <sz val="11"/>
        <color indexed="36"/>
        <rFont val="ＭＳ Ｐゴシック"/>
        <family val="3"/>
        <charset val="128"/>
      </rPr>
      <t>令和５年度</t>
    </r>
    <r>
      <rPr>
        <sz val="11"/>
        <color indexed="10"/>
        <rFont val="ＭＳ Ｐゴシック"/>
        <family val="3"/>
        <charset val="128"/>
      </rPr>
      <t>版です。毎年最新版を使用して下さい。</t>
    </r>
    <rPh sb="7" eb="9">
      <t>レイワ</t>
    </rPh>
    <rPh sb="10" eb="13">
      <t>ネンドバン</t>
    </rPh>
    <rPh sb="16" eb="18">
      <t>マイトシ</t>
    </rPh>
    <rPh sb="18" eb="21">
      <t>サイシンバン</t>
    </rPh>
    <rPh sb="22" eb="24">
      <t>シヨウ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</si>
</sst>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8" formatCode="[$]ggge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b/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3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1"/>
      <color rgb="FF7030A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quotePrefix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8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1" xfId="0" quotePrefix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15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right" vertical="center" indent="1"/>
    </xf>
    <xf numFmtId="0" fontId="16" fillId="0" borderId="25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right" vertical="center" indent="1"/>
    </xf>
    <xf numFmtId="0" fontId="16" fillId="0" borderId="26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8" fontId="0" fillId="0" borderId="0" xfId="0" quotePrefix="1" applyNumberFormat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quotePrefix="1" applyFont="1" applyAlignment="1">
      <alignment horizontal="right" vertical="center"/>
    </xf>
    <xf numFmtId="0" fontId="0" fillId="0" borderId="27" xfId="0" quotePrefix="1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quotePrefix="1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quotePrefix="1" applyNumberFormat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9525</xdr:rowOff>
    </xdr:from>
    <xdr:to>
      <xdr:col>4</xdr:col>
      <xdr:colOff>352426</xdr:colOff>
      <xdr:row>3</xdr:row>
      <xdr:rowOff>114300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8D41D016-E7F9-AEF1-1E0E-E88DC6B02721}"/>
            </a:ext>
          </a:extLst>
        </xdr:cNvPr>
        <xdr:cNvSpPr/>
      </xdr:nvSpPr>
      <xdr:spPr bwMode="auto">
        <a:xfrm>
          <a:off x="819150" y="581025"/>
          <a:ext cx="2524126" cy="295275"/>
        </a:xfrm>
        <a:prstGeom prst="wedgeRoundRectCallout">
          <a:avLst>
            <a:gd name="adj1" fmla="val -14795"/>
            <a:gd name="adj2" fmla="val 103241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学校名一覧の番号を半角数字で入力</a:t>
          </a:r>
        </a:p>
      </xdr:txBody>
    </xdr:sp>
    <xdr:clientData fPrintsWithSheet="0"/>
  </xdr:twoCellAnchor>
  <xdr:twoCellAnchor>
    <xdr:from>
      <xdr:col>3</xdr:col>
      <xdr:colOff>600075</xdr:colOff>
      <xdr:row>6</xdr:row>
      <xdr:rowOff>0</xdr:rowOff>
    </xdr:from>
    <xdr:to>
      <xdr:col>6</xdr:col>
      <xdr:colOff>285750</xdr:colOff>
      <xdr:row>6</xdr:row>
      <xdr:rowOff>295275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DD114CA3-7F13-86ED-6A3F-04E7317E3855}"/>
            </a:ext>
          </a:extLst>
        </xdr:cNvPr>
        <xdr:cNvSpPr/>
      </xdr:nvSpPr>
      <xdr:spPr bwMode="auto">
        <a:xfrm>
          <a:off x="2781300" y="171450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  <xdr:twoCellAnchor>
    <xdr:from>
      <xdr:col>8</xdr:col>
      <xdr:colOff>581025</xdr:colOff>
      <xdr:row>6</xdr:row>
      <xdr:rowOff>0</xdr:rowOff>
    </xdr:from>
    <xdr:to>
      <xdr:col>11</xdr:col>
      <xdr:colOff>266700</xdr:colOff>
      <xdr:row>6</xdr:row>
      <xdr:rowOff>295275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60573AE6-F3C4-8EA6-FE8C-3D47E17AEE07}"/>
            </a:ext>
          </a:extLst>
        </xdr:cNvPr>
        <xdr:cNvSpPr/>
      </xdr:nvSpPr>
      <xdr:spPr bwMode="auto">
        <a:xfrm>
          <a:off x="6048375" y="171450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6</xdr:row>
      <xdr:rowOff>0</xdr:rowOff>
    </xdr:from>
    <xdr:to>
      <xdr:col>6</xdr:col>
      <xdr:colOff>285750</xdr:colOff>
      <xdr:row>6</xdr:row>
      <xdr:rowOff>295275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D9B37EEC-95F9-C410-85C7-469DF86620BD}"/>
            </a:ext>
          </a:extLst>
        </xdr:cNvPr>
        <xdr:cNvSpPr/>
      </xdr:nvSpPr>
      <xdr:spPr bwMode="auto">
        <a:xfrm>
          <a:off x="2781300" y="171450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  <xdr:twoCellAnchor>
    <xdr:from>
      <xdr:col>8</xdr:col>
      <xdr:colOff>581025</xdr:colOff>
      <xdr:row>6</xdr:row>
      <xdr:rowOff>0</xdr:rowOff>
    </xdr:from>
    <xdr:to>
      <xdr:col>11</xdr:col>
      <xdr:colOff>266700</xdr:colOff>
      <xdr:row>6</xdr:row>
      <xdr:rowOff>295275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E62DB4AF-9BC9-FE8C-AFC7-539F6AE76619}"/>
            </a:ext>
          </a:extLst>
        </xdr:cNvPr>
        <xdr:cNvSpPr/>
      </xdr:nvSpPr>
      <xdr:spPr bwMode="auto">
        <a:xfrm>
          <a:off x="6048375" y="171450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="90" zoomScaleNormal="90" workbookViewId="0">
      <selection activeCell="N2" sqref="N2"/>
    </sheetView>
  </sheetViews>
  <sheetFormatPr defaultRowHeight="13.5" x14ac:dyDescent="0.15"/>
  <cols>
    <col min="3" max="4" width="10.625" customWidth="1"/>
    <col min="5" max="5" width="5.625" customWidth="1"/>
    <col min="6" max="6" width="3.625" customWidth="1"/>
    <col min="7" max="7" width="12.625" customWidth="1"/>
    <col min="8" max="9" width="10.625" customWidth="1"/>
    <col min="10" max="10" width="5.625" customWidth="1"/>
    <col min="11" max="11" width="3.625" customWidth="1"/>
    <col min="12" max="13" width="12.625" customWidth="1"/>
    <col min="17" max="18" width="10.625" customWidth="1"/>
  </cols>
  <sheetData>
    <row r="1" spans="1:18" ht="22.5" customHeight="1" x14ac:dyDescent="0.15">
      <c r="A1" s="67" t="s">
        <v>156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33" t="s">
        <v>157</v>
      </c>
    </row>
    <row r="2" spans="1:18" ht="22.5" customHeight="1" x14ac:dyDescent="0.15">
      <c r="B2" s="7"/>
      <c r="C2" s="7"/>
      <c r="D2" s="69" t="s">
        <v>94</v>
      </c>
      <c r="E2" s="69"/>
      <c r="F2" s="69"/>
      <c r="G2" s="69"/>
      <c r="H2" s="69"/>
      <c r="I2" s="69"/>
      <c r="J2" s="69"/>
      <c r="K2" s="69"/>
      <c r="L2" s="68" t="s">
        <v>153</v>
      </c>
      <c r="M2" s="68"/>
      <c r="N2" s="33" t="s">
        <v>81</v>
      </c>
    </row>
    <row r="3" spans="1:18" ht="15" customHeight="1" x14ac:dyDescent="0.15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8" ht="15" customHeight="1" thickBot="1" x14ac:dyDescent="0.2"/>
    <row r="5" spans="1:18" ht="33.75" customHeight="1" thickBot="1" x14ac:dyDescent="0.2">
      <c r="A5" s="1" t="s">
        <v>0</v>
      </c>
      <c r="B5" s="31" t="s">
        <v>80</v>
      </c>
      <c r="C5" s="32"/>
      <c r="D5" s="72" t="str">
        <f>IF(C5&lt;&gt;0,VLOOKUP($C$5,学校名一覧!$A$2:$C$40,2),"")</f>
        <v/>
      </c>
      <c r="E5" s="73"/>
      <c r="F5" s="73"/>
      <c r="G5" s="73"/>
      <c r="H5" s="73"/>
      <c r="I5" s="73"/>
      <c r="J5" s="73"/>
      <c r="K5" s="73"/>
      <c r="L5" s="73"/>
      <c r="M5" s="74"/>
      <c r="N5" s="19"/>
    </row>
    <row r="6" spans="1:18" ht="26.25" customHeight="1" thickTop="1" x14ac:dyDescent="0.15">
      <c r="A6" s="81" t="s">
        <v>1</v>
      </c>
      <c r="B6" s="82"/>
      <c r="C6" s="75" t="s">
        <v>66</v>
      </c>
      <c r="D6" s="76"/>
      <c r="E6" s="77" t="s">
        <v>68</v>
      </c>
      <c r="F6" s="78"/>
      <c r="G6" s="2" t="s">
        <v>70</v>
      </c>
      <c r="H6" s="75" t="s">
        <v>67</v>
      </c>
      <c r="I6" s="76"/>
      <c r="J6" s="77" t="s">
        <v>69</v>
      </c>
      <c r="K6" s="78"/>
      <c r="L6" s="20" t="s">
        <v>71</v>
      </c>
      <c r="M6" s="79" t="s">
        <v>2</v>
      </c>
      <c r="N6" s="63" t="s">
        <v>143</v>
      </c>
    </row>
    <row r="7" spans="1:18" ht="26.25" customHeight="1" thickBot="1" x14ac:dyDescent="0.2">
      <c r="A7" s="83"/>
      <c r="B7" s="84"/>
      <c r="C7" s="16" t="s">
        <v>8</v>
      </c>
      <c r="D7" s="17" t="s">
        <v>9</v>
      </c>
      <c r="E7" s="15"/>
      <c r="F7" s="23"/>
      <c r="G7" s="18"/>
      <c r="H7" s="16" t="s">
        <v>8</v>
      </c>
      <c r="I7" s="17" t="s">
        <v>9</v>
      </c>
      <c r="J7" s="85"/>
      <c r="K7" s="86"/>
      <c r="L7" s="16"/>
      <c r="M7" s="80"/>
      <c r="N7" s="63" t="s">
        <v>144</v>
      </c>
    </row>
    <row r="8" spans="1:18" ht="26.25" customHeight="1" thickBot="1" x14ac:dyDescent="0.2">
      <c r="A8" s="70" t="s">
        <v>95</v>
      </c>
      <c r="B8" s="71"/>
      <c r="C8" s="54"/>
      <c r="D8" s="52"/>
      <c r="E8" s="10"/>
      <c r="F8" s="13" t="s">
        <v>152</v>
      </c>
      <c r="G8" s="38"/>
      <c r="H8" s="56"/>
      <c r="I8" s="52"/>
      <c r="J8" s="9"/>
      <c r="K8" s="9" t="s">
        <v>152</v>
      </c>
      <c r="L8" s="40"/>
      <c r="M8" s="21" t="str">
        <f>IF(C8&lt;&gt;0,VLOOKUP($C$5,学校名一覧!$A$2:$C$40,3),"")</f>
        <v/>
      </c>
      <c r="N8" s="46" t="s">
        <v>135</v>
      </c>
      <c r="O8" s="47"/>
      <c r="P8" s="47"/>
      <c r="Q8" s="47"/>
      <c r="R8" s="33"/>
    </row>
    <row r="9" spans="1:18" ht="26.25" customHeight="1" thickBot="1" x14ac:dyDescent="0.2">
      <c r="A9" s="70" t="s">
        <v>96</v>
      </c>
      <c r="B9" s="71"/>
      <c r="C9" s="55"/>
      <c r="D9" s="53"/>
      <c r="E9" s="10"/>
      <c r="F9" s="13" t="s">
        <v>152</v>
      </c>
      <c r="G9" s="39"/>
      <c r="H9" s="57"/>
      <c r="I9" s="53"/>
      <c r="J9" s="13"/>
      <c r="K9" s="13" t="s">
        <v>152</v>
      </c>
      <c r="L9" s="41"/>
      <c r="M9" s="22" t="str">
        <f>IF(C9&lt;&gt;0,VLOOKUP($C$5,学校名一覧!$A$2:$C$40,3),"")</f>
        <v/>
      </c>
      <c r="N9" s="46" t="s">
        <v>136</v>
      </c>
      <c r="O9" s="47"/>
      <c r="P9" s="47"/>
      <c r="Q9" s="47"/>
      <c r="R9" s="33"/>
    </row>
    <row r="10" spans="1:18" ht="26.25" customHeight="1" thickBot="1" x14ac:dyDescent="0.2">
      <c r="A10" s="70" t="s">
        <v>97</v>
      </c>
      <c r="B10" s="71"/>
      <c r="C10" s="55"/>
      <c r="D10" s="53"/>
      <c r="E10" s="10"/>
      <c r="F10" s="13" t="s">
        <v>152</v>
      </c>
      <c r="G10" s="39"/>
      <c r="H10" s="57"/>
      <c r="I10" s="53"/>
      <c r="J10" s="13"/>
      <c r="K10" s="13" t="s">
        <v>152</v>
      </c>
      <c r="L10" s="41"/>
      <c r="M10" s="22" t="str">
        <f>IF(C10&lt;&gt;0,VLOOKUP($C$5,学校名一覧!$A$2:$C$40,3),"")</f>
        <v/>
      </c>
      <c r="N10" s="47"/>
      <c r="O10" s="47"/>
      <c r="P10" s="47"/>
      <c r="Q10" s="58" t="s">
        <v>8</v>
      </c>
      <c r="R10" s="58" t="s">
        <v>9</v>
      </c>
    </row>
    <row r="11" spans="1:18" ht="26.25" customHeight="1" thickBot="1" x14ac:dyDescent="0.2">
      <c r="A11" s="70" t="s">
        <v>98</v>
      </c>
      <c r="B11" s="71"/>
      <c r="C11" s="55"/>
      <c r="D11" s="53"/>
      <c r="E11" s="10"/>
      <c r="F11" s="13" t="s">
        <v>152</v>
      </c>
      <c r="G11" s="39"/>
      <c r="H11" s="57"/>
      <c r="I11" s="53"/>
      <c r="J11" s="13"/>
      <c r="K11" s="13" t="s">
        <v>152</v>
      </c>
      <c r="L11" s="41"/>
      <c r="M11" s="22" t="str">
        <f>IF(C11&lt;&gt;0,VLOOKUP($C$5,学校名一覧!$A$2:$C$40,3),"")</f>
        <v/>
      </c>
      <c r="N11" s="48" t="s">
        <v>82</v>
      </c>
      <c r="O11" s="49" t="s">
        <v>83</v>
      </c>
      <c r="P11" s="49"/>
      <c r="Q11" s="59" t="s">
        <v>84</v>
      </c>
      <c r="R11" s="60" t="s">
        <v>85</v>
      </c>
    </row>
    <row r="12" spans="1:18" ht="26.25" customHeight="1" thickBot="1" x14ac:dyDescent="0.2">
      <c r="A12" s="70" t="s">
        <v>99</v>
      </c>
      <c r="B12" s="71"/>
      <c r="C12" s="55"/>
      <c r="D12" s="53"/>
      <c r="E12" s="10"/>
      <c r="F12" s="13" t="s">
        <v>152</v>
      </c>
      <c r="G12" s="39"/>
      <c r="H12" s="57"/>
      <c r="I12" s="53"/>
      <c r="J12" s="13"/>
      <c r="K12" s="13" t="s">
        <v>152</v>
      </c>
      <c r="L12" s="41"/>
      <c r="M12" s="22" t="str">
        <f>IF(C12&lt;&gt;0,VLOOKUP($C$5,学校名一覧!$A$2:$C$40,3),"")</f>
        <v/>
      </c>
      <c r="N12" s="47"/>
      <c r="O12" s="49" t="s">
        <v>86</v>
      </c>
      <c r="P12" s="49"/>
      <c r="Q12" s="61" t="s">
        <v>87</v>
      </c>
      <c r="R12" s="62" t="s">
        <v>88</v>
      </c>
    </row>
    <row r="13" spans="1:18" ht="26.25" customHeight="1" thickBot="1" x14ac:dyDescent="0.2">
      <c r="A13" s="70" t="s">
        <v>100</v>
      </c>
      <c r="B13" s="71"/>
      <c r="C13" s="55"/>
      <c r="D13" s="53"/>
      <c r="E13" s="10"/>
      <c r="F13" s="13" t="s">
        <v>152</v>
      </c>
      <c r="G13" s="39"/>
      <c r="H13" s="57"/>
      <c r="I13" s="53"/>
      <c r="J13" s="13"/>
      <c r="K13" s="13" t="s">
        <v>152</v>
      </c>
      <c r="L13" s="41"/>
      <c r="M13" s="22" t="str">
        <f>IF(C13&lt;&gt;0,VLOOKUP($C$5,学校名一覧!$A$2:$C$40,3),"")</f>
        <v/>
      </c>
      <c r="N13" s="47"/>
      <c r="O13" s="49" t="s">
        <v>89</v>
      </c>
      <c r="P13" s="49"/>
      <c r="Q13" s="61" t="s">
        <v>90</v>
      </c>
      <c r="R13" s="62" t="s">
        <v>91</v>
      </c>
    </row>
    <row r="14" spans="1:18" ht="26.25" customHeight="1" thickBot="1" x14ac:dyDescent="0.2">
      <c r="A14" s="70" t="s">
        <v>101</v>
      </c>
      <c r="B14" s="71"/>
      <c r="C14" s="55"/>
      <c r="D14" s="53"/>
      <c r="E14" s="10"/>
      <c r="F14" s="13" t="s">
        <v>152</v>
      </c>
      <c r="G14" s="39"/>
      <c r="H14" s="57"/>
      <c r="I14" s="53"/>
      <c r="J14" s="13"/>
      <c r="K14" s="13" t="s">
        <v>152</v>
      </c>
      <c r="L14" s="41"/>
      <c r="M14" s="22" t="str">
        <f>IF(C14&lt;&gt;0,VLOOKUP($C$5,学校名一覧!$A$2:$C$40,3),"")</f>
        <v/>
      </c>
      <c r="N14" s="47"/>
      <c r="O14" s="47"/>
      <c r="P14" s="47"/>
      <c r="Q14" s="47"/>
      <c r="R14" s="33"/>
    </row>
    <row r="15" spans="1:18" ht="26.25" customHeight="1" thickBot="1" x14ac:dyDescent="0.2">
      <c r="A15" s="70" t="s">
        <v>102</v>
      </c>
      <c r="B15" s="71"/>
      <c r="C15" s="55"/>
      <c r="D15" s="53"/>
      <c r="E15" s="10"/>
      <c r="F15" s="13" t="s">
        <v>152</v>
      </c>
      <c r="G15" s="39"/>
      <c r="H15" s="57"/>
      <c r="I15" s="53"/>
      <c r="J15" s="13"/>
      <c r="K15" s="13" t="s">
        <v>152</v>
      </c>
      <c r="L15" s="41"/>
      <c r="M15" s="22" t="str">
        <f>IF(C15&lt;&gt;0,VLOOKUP($C$5,学校名一覧!$A$2:$C$40,3),"")</f>
        <v/>
      </c>
      <c r="N15" s="47"/>
      <c r="O15" s="47"/>
      <c r="P15" s="47"/>
      <c r="Q15" s="50" t="s">
        <v>137</v>
      </c>
      <c r="R15" s="33"/>
    </row>
    <row r="16" spans="1:18" ht="26.25" customHeight="1" thickBot="1" x14ac:dyDescent="0.2">
      <c r="A16" s="70" t="s">
        <v>103</v>
      </c>
      <c r="B16" s="71"/>
      <c r="C16" s="55"/>
      <c r="D16" s="53"/>
      <c r="E16" s="10"/>
      <c r="F16" s="13" t="s">
        <v>152</v>
      </c>
      <c r="G16" s="39"/>
      <c r="H16" s="57"/>
      <c r="I16" s="53"/>
      <c r="J16" s="13"/>
      <c r="K16" s="13" t="s">
        <v>152</v>
      </c>
      <c r="L16" s="41"/>
      <c r="M16" s="22" t="str">
        <f>IF(C16&lt;&gt;0,VLOOKUP($C$5,学校名一覧!$A$2:$C$40,3),"")</f>
        <v/>
      </c>
      <c r="N16" s="19"/>
    </row>
    <row r="17" spans="1:14" ht="26.25" customHeight="1" thickBot="1" x14ac:dyDescent="0.2">
      <c r="A17" s="70" t="s">
        <v>104</v>
      </c>
      <c r="B17" s="71"/>
      <c r="C17" s="55"/>
      <c r="D17" s="53"/>
      <c r="E17" s="10"/>
      <c r="F17" s="13" t="s">
        <v>152</v>
      </c>
      <c r="G17" s="39"/>
      <c r="H17" s="57"/>
      <c r="I17" s="53"/>
      <c r="J17" s="13"/>
      <c r="K17" s="13" t="s">
        <v>152</v>
      </c>
      <c r="L17" s="41"/>
      <c r="M17" s="22" t="str">
        <f>IF(C17&lt;&gt;0,VLOOKUP($C$5,学校名一覧!$A$2:$C$40,3),"")</f>
        <v/>
      </c>
      <c r="N17" s="19"/>
    </row>
    <row r="18" spans="1:14" ht="26.25" customHeight="1" thickBot="1" x14ac:dyDescent="0.2">
      <c r="A18" s="70" t="s">
        <v>105</v>
      </c>
      <c r="B18" s="71"/>
      <c r="C18" s="55"/>
      <c r="D18" s="53"/>
      <c r="E18" s="10"/>
      <c r="F18" s="13" t="s">
        <v>3</v>
      </c>
      <c r="G18" s="39"/>
      <c r="H18" s="57"/>
      <c r="I18" s="53"/>
      <c r="J18" s="13"/>
      <c r="K18" s="13" t="s">
        <v>152</v>
      </c>
      <c r="L18" s="41"/>
      <c r="M18" s="22" t="str">
        <f>IF(C18&lt;&gt;0,VLOOKUP($C$5,学校名一覧!$A$2:$C$40,3),"")</f>
        <v/>
      </c>
      <c r="N18" s="19"/>
    </row>
    <row r="19" spans="1:14" ht="26.25" customHeight="1" thickBot="1" x14ac:dyDescent="0.2">
      <c r="A19" s="70" t="s">
        <v>106</v>
      </c>
      <c r="B19" s="71"/>
      <c r="C19" s="55"/>
      <c r="D19" s="53"/>
      <c r="E19" s="10"/>
      <c r="F19" s="13" t="s">
        <v>3</v>
      </c>
      <c r="G19" s="39"/>
      <c r="H19" s="57"/>
      <c r="I19" s="53"/>
      <c r="J19" s="13"/>
      <c r="K19" s="13" t="s">
        <v>3</v>
      </c>
      <c r="L19" s="41"/>
      <c r="M19" s="22" t="str">
        <f>IF(C19&lt;&gt;0,VLOOKUP($C$5,学校名一覧!$A$2:$C$40,3),"")</f>
        <v/>
      </c>
      <c r="N19" s="19"/>
    </row>
    <row r="20" spans="1:14" ht="26.25" customHeight="1" thickBot="1" x14ac:dyDescent="0.2">
      <c r="A20" s="70" t="s">
        <v>107</v>
      </c>
      <c r="B20" s="71"/>
      <c r="C20" s="55"/>
      <c r="D20" s="53"/>
      <c r="E20" s="10"/>
      <c r="F20" s="13" t="s">
        <v>3</v>
      </c>
      <c r="G20" s="39"/>
      <c r="H20" s="57"/>
      <c r="I20" s="53"/>
      <c r="J20" s="13"/>
      <c r="K20" s="13" t="s">
        <v>3</v>
      </c>
      <c r="L20" s="41"/>
      <c r="M20" s="22" t="str">
        <f>IF(C20&lt;&gt;0,VLOOKUP($C$5,学校名一覧!$A$2:$C$40,3),"")</f>
        <v/>
      </c>
      <c r="N20" s="19"/>
    </row>
    <row r="21" spans="1:14" ht="26.25" customHeight="1" thickBot="1" x14ac:dyDescent="0.2">
      <c r="A21" s="70" t="s">
        <v>108</v>
      </c>
      <c r="B21" s="71"/>
      <c r="C21" s="55"/>
      <c r="D21" s="53"/>
      <c r="E21" s="10"/>
      <c r="F21" s="13" t="s">
        <v>3</v>
      </c>
      <c r="G21" s="39"/>
      <c r="H21" s="57"/>
      <c r="I21" s="53"/>
      <c r="J21" s="13"/>
      <c r="K21" s="13" t="s">
        <v>3</v>
      </c>
      <c r="L21" s="41"/>
      <c r="M21" s="22" t="str">
        <f>IF(C21&lt;&gt;0,VLOOKUP($C$5,学校名一覧!$A$2:$C$40,3),"")</f>
        <v/>
      </c>
      <c r="N21" s="19"/>
    </row>
    <row r="22" spans="1:14" ht="26.25" customHeight="1" thickBot="1" x14ac:dyDescent="0.2">
      <c r="A22" s="70" t="s">
        <v>109</v>
      </c>
      <c r="B22" s="71"/>
      <c r="C22" s="55"/>
      <c r="D22" s="53"/>
      <c r="E22" s="10"/>
      <c r="F22" s="13" t="s">
        <v>3</v>
      </c>
      <c r="G22" s="39"/>
      <c r="H22" s="57"/>
      <c r="I22" s="53"/>
      <c r="J22" s="13"/>
      <c r="K22" s="13" t="s">
        <v>3</v>
      </c>
      <c r="L22" s="41"/>
      <c r="M22" s="22" t="str">
        <f>IF(C22&lt;&gt;0,VLOOKUP($C$5,学校名一覧!$A$2:$C$40,3),"")</f>
        <v/>
      </c>
      <c r="N22" s="19"/>
    </row>
    <row r="23" spans="1:14" ht="26.25" customHeight="1" thickBot="1" x14ac:dyDescent="0.2">
      <c r="A23" s="70" t="s">
        <v>110</v>
      </c>
      <c r="B23" s="71"/>
      <c r="C23" s="55"/>
      <c r="D23" s="53"/>
      <c r="E23" s="10"/>
      <c r="F23" s="13" t="s">
        <v>3</v>
      </c>
      <c r="G23" s="39"/>
      <c r="H23" s="57"/>
      <c r="I23" s="53"/>
      <c r="J23" s="13"/>
      <c r="K23" s="13" t="s">
        <v>3</v>
      </c>
      <c r="L23" s="41"/>
      <c r="M23" s="22" t="str">
        <f>IF(C23&lt;&gt;0,VLOOKUP($C$5,学校名一覧!$A$2:$C$40,3),"")</f>
        <v/>
      </c>
      <c r="N23" s="19"/>
    </row>
    <row r="24" spans="1:14" ht="26.25" customHeight="1" thickBot="1" x14ac:dyDescent="0.2">
      <c r="A24" s="70" t="s">
        <v>111</v>
      </c>
      <c r="B24" s="71"/>
      <c r="C24" s="55"/>
      <c r="D24" s="53"/>
      <c r="E24" s="10"/>
      <c r="F24" s="13" t="s">
        <v>3</v>
      </c>
      <c r="G24" s="39"/>
      <c r="H24" s="57"/>
      <c r="I24" s="53"/>
      <c r="J24" s="13"/>
      <c r="K24" s="13" t="s">
        <v>3</v>
      </c>
      <c r="L24" s="41"/>
      <c r="M24" s="22" t="str">
        <f>IF(C24&lt;&gt;0,VLOOKUP($C$5,学校名一覧!$A$2:$C$40,3),"")</f>
        <v/>
      </c>
      <c r="N24" s="19"/>
    </row>
    <row r="25" spans="1:14" ht="26.25" customHeight="1" thickBot="1" x14ac:dyDescent="0.2">
      <c r="A25" s="70" t="s">
        <v>112</v>
      </c>
      <c r="B25" s="71"/>
      <c r="C25" s="55"/>
      <c r="D25" s="53"/>
      <c r="E25" s="10"/>
      <c r="F25" s="13" t="s">
        <v>3</v>
      </c>
      <c r="G25" s="39"/>
      <c r="H25" s="57"/>
      <c r="I25" s="53"/>
      <c r="J25" s="13"/>
      <c r="K25" s="13" t="s">
        <v>3</v>
      </c>
      <c r="L25" s="41"/>
      <c r="M25" s="22" t="str">
        <f>IF(C25&lt;&gt;0,VLOOKUP($C$5,学校名一覧!$A$2:$C$40,3),"")</f>
        <v/>
      </c>
      <c r="N25" s="19"/>
    </row>
    <row r="26" spans="1:14" ht="26.25" customHeight="1" thickBot="1" x14ac:dyDescent="0.2">
      <c r="A26" s="70" t="s">
        <v>113</v>
      </c>
      <c r="B26" s="71"/>
      <c r="C26" s="55"/>
      <c r="D26" s="53"/>
      <c r="E26" s="10"/>
      <c r="F26" s="13" t="s">
        <v>3</v>
      </c>
      <c r="G26" s="39"/>
      <c r="H26" s="57"/>
      <c r="I26" s="53"/>
      <c r="J26" s="13"/>
      <c r="K26" s="13" t="s">
        <v>3</v>
      </c>
      <c r="L26" s="41"/>
      <c r="M26" s="22" t="str">
        <f>IF(C26&lt;&gt;0,VLOOKUP($C$5,学校名一覧!$A$2:$C$40,3),"")</f>
        <v/>
      </c>
      <c r="N26" s="19"/>
    </row>
    <row r="27" spans="1:14" ht="26.25" customHeight="1" thickBot="1" x14ac:dyDescent="0.2">
      <c r="A27" s="70" t="s">
        <v>114</v>
      </c>
      <c r="B27" s="71"/>
      <c r="C27" s="55"/>
      <c r="D27" s="53"/>
      <c r="E27" s="10"/>
      <c r="F27" s="13" t="s">
        <v>3</v>
      </c>
      <c r="G27" s="39"/>
      <c r="H27" s="57"/>
      <c r="I27" s="53"/>
      <c r="J27" s="13"/>
      <c r="K27" s="13" t="s">
        <v>3</v>
      </c>
      <c r="L27" s="41"/>
      <c r="M27" s="22" t="str">
        <f>IF(C27&lt;&gt;0,VLOOKUP($C$5,学校名一覧!$A$2:$C$40,3),"")</f>
        <v/>
      </c>
      <c r="N27" s="19"/>
    </row>
    <row r="28" spans="1:14" ht="15" customHeight="1" x14ac:dyDescent="0.15"/>
    <row r="29" spans="1:14" ht="15" customHeight="1" x14ac:dyDescent="0.15"/>
    <row r="30" spans="1:14" ht="15" customHeight="1" x14ac:dyDescent="0.15">
      <c r="F30" s="3" t="s">
        <v>4</v>
      </c>
      <c r="G30" s="3"/>
      <c r="H30" s="3"/>
      <c r="I30" s="3"/>
      <c r="J30" s="3"/>
      <c r="K30" s="3"/>
      <c r="L30" s="64">
        <f ca="1">TODAY()</f>
        <v>45044</v>
      </c>
      <c r="M30" s="64"/>
      <c r="N30" s="33" t="s">
        <v>92</v>
      </c>
    </row>
    <row r="31" spans="1:14" ht="15" customHeight="1" x14ac:dyDescent="0.15"/>
    <row r="32" spans="1:14" ht="15" customHeight="1" x14ac:dyDescent="0.2">
      <c r="H32" s="65"/>
      <c r="I32" s="65"/>
      <c r="J32" s="34"/>
    </row>
    <row r="33" spans="1:14" ht="15" customHeight="1" x14ac:dyDescent="0.2">
      <c r="G33" s="28" t="s">
        <v>5</v>
      </c>
      <c r="H33" s="66"/>
      <c r="I33" s="66"/>
      <c r="J33" s="35"/>
      <c r="K33" s="36" t="s">
        <v>6</v>
      </c>
      <c r="M33" s="6"/>
      <c r="N33" s="33" t="s">
        <v>92</v>
      </c>
    </row>
    <row r="34" spans="1:14" ht="15" customHeight="1" x14ac:dyDescent="0.15">
      <c r="H34" s="5"/>
      <c r="I34" s="5"/>
      <c r="J34" s="5"/>
      <c r="K34" s="5"/>
      <c r="M34" s="6"/>
    </row>
    <row r="35" spans="1:14" ht="15" customHeight="1" x14ac:dyDescent="0.2">
      <c r="H35" s="65"/>
      <c r="I35" s="65"/>
      <c r="J35" s="34"/>
      <c r="K35" s="6"/>
      <c r="M35" s="6"/>
    </row>
    <row r="36" spans="1:14" ht="15" customHeight="1" x14ac:dyDescent="0.2">
      <c r="G36" s="28" t="s">
        <v>7</v>
      </c>
      <c r="H36" s="66"/>
      <c r="I36" s="66"/>
      <c r="J36" s="35"/>
      <c r="K36" s="36" t="s">
        <v>6</v>
      </c>
      <c r="N36" s="33" t="s">
        <v>92</v>
      </c>
    </row>
    <row r="37" spans="1:14" ht="15" customHeight="1" x14ac:dyDescent="0.2">
      <c r="D37" s="24"/>
      <c r="E37" s="34"/>
      <c r="F37" s="34"/>
      <c r="G37" s="37"/>
      <c r="I37" s="33"/>
    </row>
    <row r="38" spans="1:14" ht="15" customHeight="1" x14ac:dyDescent="0.15"/>
    <row r="39" spans="1:14" ht="15" customHeight="1" x14ac:dyDescent="0.15">
      <c r="A39" s="14" t="s">
        <v>64</v>
      </c>
    </row>
    <row r="40" spans="1:14" ht="15" customHeight="1" x14ac:dyDescent="0.15">
      <c r="A40" s="14" t="s">
        <v>65</v>
      </c>
    </row>
    <row r="41" spans="1:14" ht="15" customHeight="1" x14ac:dyDescent="0.15">
      <c r="A41" s="14" t="s">
        <v>93</v>
      </c>
    </row>
  </sheetData>
  <mergeCells count="34">
    <mergeCell ref="A9:B9"/>
    <mergeCell ref="C6:D6"/>
    <mergeCell ref="H6:I6"/>
    <mergeCell ref="E6:F6"/>
    <mergeCell ref="M6:M7"/>
    <mergeCell ref="J6:K6"/>
    <mergeCell ref="A6:B7"/>
    <mergeCell ref="A8:B8"/>
    <mergeCell ref="J7:K7"/>
    <mergeCell ref="A14:B14"/>
    <mergeCell ref="A15:B15"/>
    <mergeCell ref="A16:B16"/>
    <mergeCell ref="A17:B17"/>
    <mergeCell ref="A10:B10"/>
    <mergeCell ref="A11:B11"/>
    <mergeCell ref="A12:B12"/>
    <mergeCell ref="A13:B13"/>
    <mergeCell ref="A23:B23"/>
    <mergeCell ref="A24:B24"/>
    <mergeCell ref="A25:B25"/>
    <mergeCell ref="A18:B18"/>
    <mergeCell ref="A19:B19"/>
    <mergeCell ref="A20:B20"/>
    <mergeCell ref="A21:B21"/>
    <mergeCell ref="L30:M30"/>
    <mergeCell ref="H32:I33"/>
    <mergeCell ref="H35:I36"/>
    <mergeCell ref="A1:M1"/>
    <mergeCell ref="L2:M2"/>
    <mergeCell ref="D2:K2"/>
    <mergeCell ref="A26:B26"/>
    <mergeCell ref="A27:B27"/>
    <mergeCell ref="D5:M5"/>
    <mergeCell ref="A22:B22"/>
  </mergeCells>
  <phoneticPr fontId="1"/>
  <dataValidations count="2">
    <dataValidation type="list" allowBlank="1" showInputMessage="1" showErrorMessage="1" sqref="L2:M2">
      <formula1>"(　　)　,(男子),(女子)"</formula1>
    </dataValidation>
    <dataValidation imeMode="on" allowBlank="1" showInputMessage="1" showErrorMessage="1" sqref="E37:F37 H32 H35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="90" zoomScaleNormal="90" workbookViewId="0">
      <selection activeCell="C8" sqref="C8"/>
    </sheetView>
  </sheetViews>
  <sheetFormatPr defaultRowHeight="13.5" x14ac:dyDescent="0.15"/>
  <cols>
    <col min="3" max="4" width="10.625" customWidth="1"/>
    <col min="5" max="5" width="5.625" customWidth="1"/>
    <col min="6" max="6" width="3.625" customWidth="1"/>
    <col min="7" max="7" width="12.625" customWidth="1"/>
    <col min="8" max="9" width="10.625" customWidth="1"/>
    <col min="10" max="10" width="5.625" customWidth="1"/>
    <col min="11" max="11" width="3.625" customWidth="1"/>
    <col min="12" max="13" width="12.625" customWidth="1"/>
    <col min="17" max="18" width="10.625" customWidth="1"/>
  </cols>
  <sheetData>
    <row r="1" spans="1:18" ht="22.5" customHeight="1" x14ac:dyDescent="0.15">
      <c r="A1" s="67" t="str">
        <f>ダブルス１枚目!A1</f>
        <v>令和５年度　宮城県高等学校テニス選手権大会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33"/>
    </row>
    <row r="2" spans="1:18" ht="22.5" customHeight="1" x14ac:dyDescent="0.15">
      <c r="B2" s="7"/>
      <c r="C2" s="7"/>
      <c r="D2" s="69" t="str">
        <f>ダブルス１枚目!D2</f>
        <v>個人戦ダブルス申込用紙</v>
      </c>
      <c r="E2" s="69"/>
      <c r="F2" s="69"/>
      <c r="G2" s="69"/>
      <c r="H2" s="69"/>
      <c r="I2" s="69"/>
      <c r="J2" s="69"/>
      <c r="K2" s="69"/>
      <c r="L2" s="68" t="str">
        <f>ダブルス１枚目!L2</f>
        <v>(男子)</v>
      </c>
      <c r="M2" s="68"/>
      <c r="N2" s="33"/>
    </row>
    <row r="3" spans="1:18" ht="15" customHeight="1" x14ac:dyDescent="0.15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8" ht="15" customHeight="1" thickBot="1" x14ac:dyDescent="0.2"/>
    <row r="5" spans="1:18" ht="33.75" customHeight="1" thickBot="1" x14ac:dyDescent="0.2">
      <c r="A5" s="1" t="s">
        <v>0</v>
      </c>
      <c r="B5" s="31" t="s">
        <v>80</v>
      </c>
      <c r="C5" s="32">
        <f>ダブルス１枚目!C5</f>
        <v>0</v>
      </c>
      <c r="D5" s="88" t="str">
        <f>IF(C5&lt;&gt;0,VLOOKUP($C$5,学校名一覧!$A$2:$C$40,2),"")</f>
        <v/>
      </c>
      <c r="E5" s="89"/>
      <c r="F5" s="89"/>
      <c r="G5" s="89"/>
      <c r="H5" s="89"/>
      <c r="I5" s="89"/>
      <c r="J5" s="89"/>
      <c r="K5" s="89"/>
      <c r="L5" s="89"/>
      <c r="M5" s="90"/>
      <c r="N5" s="19"/>
    </row>
    <row r="6" spans="1:18" ht="26.25" customHeight="1" thickTop="1" x14ac:dyDescent="0.15">
      <c r="A6" s="81" t="s">
        <v>1</v>
      </c>
      <c r="B6" s="82"/>
      <c r="C6" s="75" t="s">
        <v>66</v>
      </c>
      <c r="D6" s="76"/>
      <c r="E6" s="77" t="s">
        <v>68</v>
      </c>
      <c r="F6" s="78"/>
      <c r="G6" s="2" t="s">
        <v>70</v>
      </c>
      <c r="H6" s="75" t="s">
        <v>67</v>
      </c>
      <c r="I6" s="76"/>
      <c r="J6" s="77" t="s">
        <v>69</v>
      </c>
      <c r="K6" s="78"/>
      <c r="L6" s="20" t="s">
        <v>71</v>
      </c>
      <c r="M6" s="79" t="s">
        <v>2</v>
      </c>
      <c r="N6" s="63" t="s">
        <v>143</v>
      </c>
    </row>
    <row r="7" spans="1:18" ht="26.25" customHeight="1" thickBot="1" x14ac:dyDescent="0.2">
      <c r="A7" s="83"/>
      <c r="B7" s="84"/>
      <c r="C7" s="16" t="s">
        <v>8</v>
      </c>
      <c r="D7" s="17" t="s">
        <v>9</v>
      </c>
      <c r="E7" s="15"/>
      <c r="F7" s="23"/>
      <c r="G7" s="18"/>
      <c r="H7" s="16" t="s">
        <v>8</v>
      </c>
      <c r="I7" s="17" t="s">
        <v>9</v>
      </c>
      <c r="J7" s="85"/>
      <c r="K7" s="86"/>
      <c r="L7" s="16"/>
      <c r="M7" s="80"/>
      <c r="N7" s="63" t="s">
        <v>144</v>
      </c>
    </row>
    <row r="8" spans="1:18" ht="26.25" customHeight="1" thickBot="1" x14ac:dyDescent="0.2">
      <c r="A8" s="70" t="s">
        <v>115</v>
      </c>
      <c r="B8" s="71"/>
      <c r="C8" s="54"/>
      <c r="D8" s="52"/>
      <c r="E8" s="10"/>
      <c r="F8" s="13" t="s">
        <v>3</v>
      </c>
      <c r="G8" s="42"/>
      <c r="H8" s="54"/>
      <c r="I8" s="52"/>
      <c r="J8" s="9"/>
      <c r="K8" s="9" t="s">
        <v>3</v>
      </c>
      <c r="L8" s="44"/>
      <c r="M8" s="21" t="str">
        <f>IF(C8&lt;&gt;0,VLOOKUP($C$5,学校名一覧!$A$2:$C$40,3),"")</f>
        <v/>
      </c>
      <c r="N8" s="46" t="s">
        <v>135</v>
      </c>
      <c r="O8" s="47"/>
      <c r="P8" s="47"/>
      <c r="Q8" s="47"/>
      <c r="R8" s="47"/>
    </row>
    <row r="9" spans="1:18" ht="26.25" customHeight="1" thickBot="1" x14ac:dyDescent="0.2">
      <c r="A9" s="70" t="s">
        <v>116</v>
      </c>
      <c r="B9" s="71"/>
      <c r="C9" s="55"/>
      <c r="D9" s="53"/>
      <c r="E9" s="10"/>
      <c r="F9" s="13" t="s">
        <v>3</v>
      </c>
      <c r="G9" s="43"/>
      <c r="H9" s="55"/>
      <c r="I9" s="53"/>
      <c r="J9" s="13"/>
      <c r="K9" s="13" t="s">
        <v>3</v>
      </c>
      <c r="L9" s="45"/>
      <c r="M9" s="22" t="str">
        <f>IF(C9&lt;&gt;0,VLOOKUP($C$5,学校名一覧!$A$2:$C$40,3),"")</f>
        <v/>
      </c>
      <c r="N9" s="46" t="s">
        <v>136</v>
      </c>
      <c r="O9" s="47"/>
      <c r="P9" s="47"/>
      <c r="Q9" s="47"/>
      <c r="R9" s="47"/>
    </row>
    <row r="10" spans="1:18" ht="26.25" customHeight="1" thickBot="1" x14ac:dyDescent="0.2">
      <c r="A10" s="70" t="s">
        <v>117</v>
      </c>
      <c r="B10" s="71"/>
      <c r="C10" s="55"/>
      <c r="D10" s="53"/>
      <c r="E10" s="10"/>
      <c r="F10" s="13" t="s">
        <v>3</v>
      </c>
      <c r="G10" s="43"/>
      <c r="H10" s="55"/>
      <c r="I10" s="53"/>
      <c r="J10" s="13"/>
      <c r="K10" s="13" t="s">
        <v>3</v>
      </c>
      <c r="L10" s="45"/>
      <c r="M10" s="22" t="str">
        <f>IF(C10&lt;&gt;0,VLOOKUP($C$5,学校名一覧!$A$2:$C$40,3),"")</f>
        <v/>
      </c>
      <c r="N10" s="47"/>
      <c r="O10" s="47"/>
      <c r="P10" s="47"/>
      <c r="Q10" s="58" t="s">
        <v>8</v>
      </c>
      <c r="R10" s="58" t="s">
        <v>9</v>
      </c>
    </row>
    <row r="11" spans="1:18" ht="26.25" customHeight="1" thickBot="1" x14ac:dyDescent="0.2">
      <c r="A11" s="70" t="s">
        <v>118</v>
      </c>
      <c r="B11" s="71"/>
      <c r="C11" s="55"/>
      <c r="D11" s="53"/>
      <c r="E11" s="10"/>
      <c r="F11" s="13" t="s">
        <v>3</v>
      </c>
      <c r="G11" s="43"/>
      <c r="H11" s="55"/>
      <c r="I11" s="53"/>
      <c r="J11" s="13"/>
      <c r="K11" s="13" t="s">
        <v>3</v>
      </c>
      <c r="L11" s="45"/>
      <c r="M11" s="22" t="str">
        <f>IF(C11&lt;&gt;0,VLOOKUP($C$5,学校名一覧!$A$2:$C$40,3),"")</f>
        <v/>
      </c>
      <c r="N11" s="48" t="s">
        <v>82</v>
      </c>
      <c r="O11" s="49" t="s">
        <v>83</v>
      </c>
      <c r="P11" s="49"/>
      <c r="Q11" s="59" t="s">
        <v>84</v>
      </c>
      <c r="R11" s="60" t="s">
        <v>85</v>
      </c>
    </row>
    <row r="12" spans="1:18" ht="26.25" customHeight="1" thickBot="1" x14ac:dyDescent="0.2">
      <c r="A12" s="70" t="s">
        <v>119</v>
      </c>
      <c r="B12" s="71"/>
      <c r="C12" s="55"/>
      <c r="D12" s="53"/>
      <c r="E12" s="10"/>
      <c r="F12" s="13" t="s">
        <v>3</v>
      </c>
      <c r="G12" s="43"/>
      <c r="H12" s="55"/>
      <c r="I12" s="53"/>
      <c r="J12" s="13"/>
      <c r="K12" s="13" t="s">
        <v>3</v>
      </c>
      <c r="L12" s="45"/>
      <c r="M12" s="22" t="str">
        <f>IF(C12&lt;&gt;0,VLOOKUP($C$5,学校名一覧!$A$2:$C$40,3),"")</f>
        <v/>
      </c>
      <c r="N12" s="47"/>
      <c r="O12" s="49" t="s">
        <v>86</v>
      </c>
      <c r="P12" s="49"/>
      <c r="Q12" s="61" t="s">
        <v>87</v>
      </c>
      <c r="R12" s="62" t="s">
        <v>88</v>
      </c>
    </row>
    <row r="13" spans="1:18" ht="26.25" customHeight="1" thickBot="1" x14ac:dyDescent="0.2">
      <c r="A13" s="70" t="s">
        <v>120</v>
      </c>
      <c r="B13" s="71"/>
      <c r="C13" s="55"/>
      <c r="D13" s="53"/>
      <c r="E13" s="10"/>
      <c r="F13" s="13" t="s">
        <v>3</v>
      </c>
      <c r="G13" s="43"/>
      <c r="H13" s="55"/>
      <c r="I13" s="53"/>
      <c r="J13" s="13"/>
      <c r="K13" s="13" t="s">
        <v>3</v>
      </c>
      <c r="L13" s="45"/>
      <c r="M13" s="22" t="str">
        <f>IF(C13&lt;&gt;0,VLOOKUP($C$5,学校名一覧!$A$2:$C$40,3),"")</f>
        <v/>
      </c>
      <c r="N13" s="47"/>
      <c r="O13" s="49" t="s">
        <v>89</v>
      </c>
      <c r="P13" s="49"/>
      <c r="Q13" s="61" t="s">
        <v>90</v>
      </c>
      <c r="R13" s="62" t="s">
        <v>91</v>
      </c>
    </row>
    <row r="14" spans="1:18" ht="26.25" customHeight="1" thickBot="1" x14ac:dyDescent="0.2">
      <c r="A14" s="70" t="s">
        <v>121</v>
      </c>
      <c r="B14" s="71"/>
      <c r="C14" s="55"/>
      <c r="D14" s="53"/>
      <c r="E14" s="10"/>
      <c r="F14" s="13" t="s">
        <v>3</v>
      </c>
      <c r="G14" s="43"/>
      <c r="H14" s="55"/>
      <c r="I14" s="53"/>
      <c r="J14" s="13"/>
      <c r="K14" s="13" t="s">
        <v>3</v>
      </c>
      <c r="L14" s="45"/>
      <c r="M14" s="22" t="str">
        <f>IF(C14&lt;&gt;0,VLOOKUP($C$5,学校名一覧!$A$2:$C$40,3),"")</f>
        <v/>
      </c>
      <c r="N14" s="47"/>
      <c r="O14" s="47"/>
      <c r="P14" s="47"/>
      <c r="Q14" s="47"/>
      <c r="R14" s="47"/>
    </row>
    <row r="15" spans="1:18" ht="26.25" customHeight="1" thickBot="1" x14ac:dyDescent="0.2">
      <c r="A15" s="70" t="s">
        <v>122</v>
      </c>
      <c r="B15" s="71"/>
      <c r="C15" s="55"/>
      <c r="D15" s="53"/>
      <c r="E15" s="10"/>
      <c r="F15" s="13" t="s">
        <v>3</v>
      </c>
      <c r="G15" s="43"/>
      <c r="H15" s="55"/>
      <c r="I15" s="53"/>
      <c r="J15" s="13"/>
      <c r="K15" s="13" t="s">
        <v>3</v>
      </c>
      <c r="L15" s="45"/>
      <c r="M15" s="22" t="str">
        <f>IF(C15&lt;&gt;0,VLOOKUP($C$5,学校名一覧!$A$2:$C$40,3),"")</f>
        <v/>
      </c>
      <c r="N15" s="47"/>
      <c r="O15" s="47"/>
      <c r="P15" s="47"/>
      <c r="Q15" s="50" t="s">
        <v>137</v>
      </c>
      <c r="R15" s="47"/>
    </row>
    <row r="16" spans="1:18" ht="26.25" customHeight="1" thickBot="1" x14ac:dyDescent="0.2">
      <c r="A16" s="70" t="s">
        <v>123</v>
      </c>
      <c r="B16" s="71"/>
      <c r="C16" s="55"/>
      <c r="D16" s="53"/>
      <c r="E16" s="10"/>
      <c r="F16" s="13" t="s">
        <v>3</v>
      </c>
      <c r="G16" s="43"/>
      <c r="H16" s="55"/>
      <c r="I16" s="53"/>
      <c r="J16" s="13"/>
      <c r="K16" s="13" t="s">
        <v>3</v>
      </c>
      <c r="L16" s="45"/>
      <c r="M16" s="22" t="str">
        <f>IF(C16&lt;&gt;0,VLOOKUP($C$5,学校名一覧!$A$2:$C$40,3),"")</f>
        <v/>
      </c>
      <c r="N16" s="19"/>
    </row>
    <row r="17" spans="1:14" ht="26.25" customHeight="1" thickBot="1" x14ac:dyDescent="0.2">
      <c r="A17" s="70" t="s">
        <v>124</v>
      </c>
      <c r="B17" s="71"/>
      <c r="C17" s="55"/>
      <c r="D17" s="53"/>
      <c r="E17" s="10"/>
      <c r="F17" s="13" t="s">
        <v>3</v>
      </c>
      <c r="G17" s="43"/>
      <c r="H17" s="55"/>
      <c r="I17" s="53"/>
      <c r="J17" s="13"/>
      <c r="K17" s="13" t="s">
        <v>3</v>
      </c>
      <c r="L17" s="45"/>
      <c r="M17" s="22" t="str">
        <f>IF(C17&lt;&gt;0,VLOOKUP($C$5,学校名一覧!$A$2:$C$40,3),"")</f>
        <v/>
      </c>
      <c r="N17" s="19"/>
    </row>
    <row r="18" spans="1:14" ht="26.25" customHeight="1" thickBot="1" x14ac:dyDescent="0.2">
      <c r="A18" s="70" t="s">
        <v>125</v>
      </c>
      <c r="B18" s="71"/>
      <c r="C18" s="55"/>
      <c r="D18" s="53"/>
      <c r="E18" s="10"/>
      <c r="F18" s="13" t="s">
        <v>3</v>
      </c>
      <c r="G18" s="43"/>
      <c r="H18" s="55"/>
      <c r="I18" s="53"/>
      <c r="J18" s="13"/>
      <c r="K18" s="13" t="s">
        <v>3</v>
      </c>
      <c r="L18" s="45"/>
      <c r="M18" s="22" t="str">
        <f>IF(C18&lt;&gt;0,VLOOKUP($C$5,学校名一覧!$A$2:$C$40,3),"")</f>
        <v/>
      </c>
      <c r="N18" s="19"/>
    </row>
    <row r="19" spans="1:14" ht="26.25" customHeight="1" thickBot="1" x14ac:dyDescent="0.2">
      <c r="A19" s="70" t="s">
        <v>126</v>
      </c>
      <c r="B19" s="71"/>
      <c r="C19" s="55"/>
      <c r="D19" s="53"/>
      <c r="E19" s="10"/>
      <c r="F19" s="13" t="s">
        <v>3</v>
      </c>
      <c r="G19" s="43"/>
      <c r="H19" s="55"/>
      <c r="I19" s="53"/>
      <c r="J19" s="13"/>
      <c r="K19" s="13" t="s">
        <v>3</v>
      </c>
      <c r="L19" s="45"/>
      <c r="M19" s="22" t="str">
        <f>IF(C19&lt;&gt;0,VLOOKUP($C$5,学校名一覧!$A$2:$C$40,3),"")</f>
        <v/>
      </c>
      <c r="N19" s="19"/>
    </row>
    <row r="20" spans="1:14" ht="26.25" customHeight="1" thickBot="1" x14ac:dyDescent="0.2">
      <c r="A20" s="70" t="s">
        <v>127</v>
      </c>
      <c r="B20" s="71"/>
      <c r="C20" s="55"/>
      <c r="D20" s="53"/>
      <c r="E20" s="10"/>
      <c r="F20" s="13" t="s">
        <v>3</v>
      </c>
      <c r="G20" s="43"/>
      <c r="H20" s="55"/>
      <c r="I20" s="53"/>
      <c r="J20" s="13"/>
      <c r="K20" s="13" t="s">
        <v>3</v>
      </c>
      <c r="L20" s="45"/>
      <c r="M20" s="22" t="str">
        <f>IF(C20&lt;&gt;0,VLOOKUP($C$5,学校名一覧!$A$2:$C$40,3),"")</f>
        <v/>
      </c>
      <c r="N20" s="19"/>
    </row>
    <row r="21" spans="1:14" ht="26.25" customHeight="1" thickBot="1" x14ac:dyDescent="0.2">
      <c r="A21" s="70" t="s">
        <v>128</v>
      </c>
      <c r="B21" s="71"/>
      <c r="C21" s="55"/>
      <c r="D21" s="53"/>
      <c r="E21" s="10"/>
      <c r="F21" s="13" t="s">
        <v>3</v>
      </c>
      <c r="G21" s="43"/>
      <c r="H21" s="55"/>
      <c r="I21" s="53"/>
      <c r="J21" s="13"/>
      <c r="K21" s="13" t="s">
        <v>3</v>
      </c>
      <c r="L21" s="45"/>
      <c r="M21" s="22" t="str">
        <f>IF(C21&lt;&gt;0,VLOOKUP($C$5,学校名一覧!$A$2:$C$40,3),"")</f>
        <v/>
      </c>
      <c r="N21" s="19"/>
    </row>
    <row r="22" spans="1:14" ht="26.25" customHeight="1" thickBot="1" x14ac:dyDescent="0.2">
      <c r="A22" s="70" t="s">
        <v>129</v>
      </c>
      <c r="B22" s="71"/>
      <c r="C22" s="55"/>
      <c r="D22" s="53"/>
      <c r="E22" s="10"/>
      <c r="F22" s="13" t="s">
        <v>3</v>
      </c>
      <c r="G22" s="43"/>
      <c r="H22" s="55"/>
      <c r="I22" s="53"/>
      <c r="J22" s="13"/>
      <c r="K22" s="13" t="s">
        <v>3</v>
      </c>
      <c r="L22" s="45"/>
      <c r="M22" s="22" t="str">
        <f>IF(C22&lt;&gt;0,VLOOKUP($C$5,学校名一覧!$A$2:$C$40,3),"")</f>
        <v/>
      </c>
      <c r="N22" s="19"/>
    </row>
    <row r="23" spans="1:14" ht="26.25" customHeight="1" thickBot="1" x14ac:dyDescent="0.2">
      <c r="A23" s="70" t="s">
        <v>130</v>
      </c>
      <c r="B23" s="71"/>
      <c r="C23" s="55"/>
      <c r="D23" s="53"/>
      <c r="E23" s="10"/>
      <c r="F23" s="13" t="s">
        <v>3</v>
      </c>
      <c r="G23" s="43"/>
      <c r="H23" s="55"/>
      <c r="I23" s="53"/>
      <c r="J23" s="13"/>
      <c r="K23" s="13" t="s">
        <v>3</v>
      </c>
      <c r="L23" s="45"/>
      <c r="M23" s="22" t="str">
        <f>IF(C23&lt;&gt;0,VLOOKUP($C$5,学校名一覧!$A$2:$C$40,3),"")</f>
        <v/>
      </c>
      <c r="N23" s="19"/>
    </row>
    <row r="24" spans="1:14" ht="26.25" customHeight="1" thickBot="1" x14ac:dyDescent="0.2">
      <c r="A24" s="70" t="s">
        <v>131</v>
      </c>
      <c r="B24" s="71"/>
      <c r="C24" s="55"/>
      <c r="D24" s="53"/>
      <c r="E24" s="10"/>
      <c r="F24" s="13" t="s">
        <v>3</v>
      </c>
      <c r="G24" s="43"/>
      <c r="H24" s="55"/>
      <c r="I24" s="53"/>
      <c r="J24" s="13"/>
      <c r="K24" s="13" t="s">
        <v>3</v>
      </c>
      <c r="L24" s="45"/>
      <c r="M24" s="22" t="str">
        <f>IF(C24&lt;&gt;0,VLOOKUP($C$5,学校名一覧!$A$2:$C$40,3),"")</f>
        <v/>
      </c>
      <c r="N24" s="19"/>
    </row>
    <row r="25" spans="1:14" ht="26.25" customHeight="1" thickBot="1" x14ac:dyDescent="0.2">
      <c r="A25" s="70" t="s">
        <v>132</v>
      </c>
      <c r="B25" s="71"/>
      <c r="C25" s="55"/>
      <c r="D25" s="53"/>
      <c r="E25" s="10"/>
      <c r="F25" s="13" t="s">
        <v>3</v>
      </c>
      <c r="G25" s="43"/>
      <c r="H25" s="55"/>
      <c r="I25" s="53"/>
      <c r="J25" s="13"/>
      <c r="K25" s="13" t="s">
        <v>3</v>
      </c>
      <c r="L25" s="45"/>
      <c r="M25" s="22" t="str">
        <f>IF(C25&lt;&gt;0,VLOOKUP($C$5,学校名一覧!$A$2:$C$40,3),"")</f>
        <v/>
      </c>
      <c r="N25" s="19"/>
    </row>
    <row r="26" spans="1:14" ht="26.25" customHeight="1" thickBot="1" x14ac:dyDescent="0.2">
      <c r="A26" s="70" t="s">
        <v>133</v>
      </c>
      <c r="B26" s="71"/>
      <c r="C26" s="55"/>
      <c r="D26" s="53"/>
      <c r="E26" s="10"/>
      <c r="F26" s="13" t="s">
        <v>3</v>
      </c>
      <c r="G26" s="43"/>
      <c r="H26" s="55"/>
      <c r="I26" s="53"/>
      <c r="J26" s="13"/>
      <c r="K26" s="13" t="s">
        <v>3</v>
      </c>
      <c r="L26" s="45"/>
      <c r="M26" s="22" t="str">
        <f>IF(C26&lt;&gt;0,VLOOKUP($C$5,学校名一覧!$A$2:$C$40,3),"")</f>
        <v/>
      </c>
      <c r="N26" s="19"/>
    </row>
    <row r="27" spans="1:14" ht="26.25" customHeight="1" thickBot="1" x14ac:dyDescent="0.2">
      <c r="A27" s="70" t="s">
        <v>134</v>
      </c>
      <c r="B27" s="71"/>
      <c r="C27" s="55"/>
      <c r="D27" s="53"/>
      <c r="E27" s="10"/>
      <c r="F27" s="13" t="s">
        <v>3</v>
      </c>
      <c r="G27" s="43"/>
      <c r="H27" s="55"/>
      <c r="I27" s="53"/>
      <c r="J27" s="13"/>
      <c r="K27" s="13" t="s">
        <v>3</v>
      </c>
      <c r="L27" s="45"/>
      <c r="M27" s="22" t="str">
        <f>IF(C27&lt;&gt;0,VLOOKUP($C$5,学校名一覧!$A$2:$C$40,3),"")</f>
        <v/>
      </c>
      <c r="N27" s="19"/>
    </row>
    <row r="28" spans="1:14" ht="15" customHeight="1" x14ac:dyDescent="0.15"/>
    <row r="29" spans="1:14" ht="15" customHeight="1" x14ac:dyDescent="0.15"/>
    <row r="30" spans="1:14" ht="15" customHeight="1" x14ac:dyDescent="0.15">
      <c r="F30" s="3" t="s">
        <v>4</v>
      </c>
      <c r="G30" s="3"/>
      <c r="H30" s="3"/>
      <c r="I30" s="3"/>
      <c r="J30" s="3"/>
      <c r="K30" s="3"/>
      <c r="L30" s="87">
        <f ca="1">ダブルス１枚目!L30</f>
        <v>45044</v>
      </c>
      <c r="M30" s="87"/>
      <c r="N30" s="33"/>
    </row>
    <row r="31" spans="1:14" ht="15" customHeight="1" x14ac:dyDescent="0.15"/>
    <row r="32" spans="1:14" ht="15" customHeight="1" x14ac:dyDescent="0.2">
      <c r="H32" s="65">
        <f>ダブルス１枚目!H32</f>
        <v>0</v>
      </c>
      <c r="I32" s="65"/>
      <c r="J32" s="34"/>
    </row>
    <row r="33" spans="1:14" ht="15" customHeight="1" x14ac:dyDescent="0.2">
      <c r="G33" s="28" t="s">
        <v>5</v>
      </c>
      <c r="H33" s="66"/>
      <c r="I33" s="66"/>
      <c r="J33" s="35"/>
      <c r="K33" s="36" t="s">
        <v>6</v>
      </c>
      <c r="M33" s="6"/>
      <c r="N33" s="33"/>
    </row>
    <row r="34" spans="1:14" ht="15" customHeight="1" x14ac:dyDescent="0.15">
      <c r="H34" s="5"/>
      <c r="I34" s="5"/>
      <c r="J34" s="5"/>
      <c r="K34" s="5"/>
      <c r="M34" s="6"/>
    </row>
    <row r="35" spans="1:14" ht="15" customHeight="1" x14ac:dyDescent="0.2">
      <c r="H35" s="65">
        <f>ダブルス１枚目!H35</f>
        <v>0</v>
      </c>
      <c r="I35" s="65"/>
      <c r="J35" s="34"/>
      <c r="K35" s="6"/>
      <c r="M35" s="6"/>
    </row>
    <row r="36" spans="1:14" ht="15" customHeight="1" x14ac:dyDescent="0.2">
      <c r="G36" s="28" t="s">
        <v>7</v>
      </c>
      <c r="H36" s="66"/>
      <c r="I36" s="66"/>
      <c r="J36" s="35"/>
      <c r="K36" s="36" t="s">
        <v>6</v>
      </c>
      <c r="N36" s="33"/>
    </row>
    <row r="37" spans="1:14" ht="15" customHeight="1" x14ac:dyDescent="0.2">
      <c r="D37" s="24"/>
      <c r="E37" s="34"/>
      <c r="F37" s="34"/>
      <c r="G37" s="37"/>
      <c r="I37" s="33"/>
    </row>
    <row r="38" spans="1:14" ht="15" customHeight="1" x14ac:dyDescent="0.15"/>
    <row r="39" spans="1:14" ht="15" customHeight="1" x14ac:dyDescent="0.15">
      <c r="A39" s="14" t="s">
        <v>64</v>
      </c>
    </row>
    <row r="40" spans="1:14" ht="15" customHeight="1" x14ac:dyDescent="0.15">
      <c r="A40" s="14" t="s">
        <v>65</v>
      </c>
    </row>
    <row r="41" spans="1:14" ht="15" customHeight="1" x14ac:dyDescent="0.15">
      <c r="A41" s="14" t="s">
        <v>93</v>
      </c>
    </row>
  </sheetData>
  <mergeCells count="34">
    <mergeCell ref="L2:M2"/>
    <mergeCell ref="A14:B14"/>
    <mergeCell ref="A25:B25"/>
    <mergeCell ref="A26:B26"/>
    <mergeCell ref="A1:M1"/>
    <mergeCell ref="D5:M5"/>
    <mergeCell ref="H6:I6"/>
    <mergeCell ref="J6:K6"/>
    <mergeCell ref="A6:B7"/>
    <mergeCell ref="M6:M7"/>
    <mergeCell ref="D2:K2"/>
    <mergeCell ref="A8:B8"/>
    <mergeCell ref="A9:B9"/>
    <mergeCell ref="A10:B10"/>
    <mergeCell ref="A11:B11"/>
    <mergeCell ref="A12:B12"/>
    <mergeCell ref="J7:K7"/>
    <mergeCell ref="A13:B13"/>
    <mergeCell ref="A20:B20"/>
    <mergeCell ref="A27:B27"/>
    <mergeCell ref="A21:B21"/>
    <mergeCell ref="A22:B22"/>
    <mergeCell ref="A23:B23"/>
    <mergeCell ref="A24:B24"/>
    <mergeCell ref="L30:M30"/>
    <mergeCell ref="H32:I33"/>
    <mergeCell ref="H35:I36"/>
    <mergeCell ref="A15:B15"/>
    <mergeCell ref="A16:B16"/>
    <mergeCell ref="C6:D6"/>
    <mergeCell ref="E6:F6"/>
    <mergeCell ref="A17:B17"/>
    <mergeCell ref="A18:B18"/>
    <mergeCell ref="A19:B19"/>
  </mergeCells>
  <phoneticPr fontId="1"/>
  <dataValidations count="2">
    <dataValidation imeMode="on" allowBlank="1" showInputMessage="1" showErrorMessage="1" sqref="E37:F37 H32 H35"/>
    <dataValidation type="list" allowBlank="1" showInputMessage="1" showErrorMessage="1" sqref="L2:M2">
      <formula1>"(　　)　,(男子),(女子)"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C2" sqref="C2"/>
    </sheetView>
  </sheetViews>
  <sheetFormatPr defaultRowHeight="13.5" x14ac:dyDescent="0.15"/>
  <cols>
    <col min="1" max="1" width="3.75" bestFit="1" customWidth="1"/>
    <col min="2" max="2" width="9" style="3"/>
    <col min="3" max="3" width="22.75" style="25" bestFit="1" customWidth="1"/>
    <col min="4" max="5" width="7.125" style="3" bestFit="1" customWidth="1"/>
  </cols>
  <sheetData>
    <row r="1" spans="1:7" x14ac:dyDescent="0.15">
      <c r="A1" s="3" t="s">
        <v>79</v>
      </c>
      <c r="B1" s="3" t="s">
        <v>2</v>
      </c>
      <c r="C1" s="27" t="s">
        <v>10</v>
      </c>
      <c r="D1" s="29" t="s">
        <v>77</v>
      </c>
      <c r="E1" s="30" t="s">
        <v>78</v>
      </c>
      <c r="G1" t="s">
        <v>151</v>
      </c>
    </row>
    <row r="2" spans="1:7" ht="27" x14ac:dyDescent="0.15">
      <c r="A2">
        <v>1</v>
      </c>
      <c r="B2" s="3" t="str">
        <f>"("&amp;ダブルス１枚目!M8&amp;")"</f>
        <v>()</v>
      </c>
      <c r="C2" s="25" t="str">
        <f>ダブルス１枚目!C8&amp;"　"&amp;ダブルス１枚目!D8&amp;D2&amp;CHAR(10)&amp;ダブルス１枚目!H8&amp;"　"&amp;ダブルス１枚目!I8&amp;E2&amp;A2&amp;"/"&amp;$G$2</f>
        <v>　
　1/0</v>
      </c>
      <c r="D2" s="3" t="str">
        <f>IF(ダブルス１枚目!E8=3,"③",IF(ダブルス１枚目!E8=2,"②",IF(ダブルス１枚目!E8=1,"①","")))</f>
        <v/>
      </c>
      <c r="E2" s="3" t="str">
        <f>IF(ダブルス１枚目!J8=3,"③",IF(ダブルス１枚目!J8=2,"②",IF(ダブルス１枚目!J8=1,"①","")))</f>
        <v/>
      </c>
      <c r="G2">
        <f>COUNTIF(ダブルス１枚目!E8:E27,"&gt;0")+COUNTIF(ダブルス２枚目!E8:E27,"&gt;0")</f>
        <v>0</v>
      </c>
    </row>
    <row r="3" spans="1:7" ht="27" x14ac:dyDescent="0.15">
      <c r="A3">
        <v>2</v>
      </c>
      <c r="B3" s="3" t="str">
        <f>"("&amp;ダブルス１枚目!M9&amp;")"</f>
        <v>()</v>
      </c>
      <c r="C3" s="25" t="str">
        <f>ダブルス１枚目!C9&amp;"　"&amp;ダブルス１枚目!D9&amp;D3&amp;CHAR(10)&amp;ダブルス１枚目!H9&amp;"　"&amp;ダブルス１枚目!I9&amp;E3&amp;A3&amp;"/"&amp;$G$2</f>
        <v>　
　2/0</v>
      </c>
      <c r="D3" s="3" t="str">
        <f>IF(ダブルス１枚目!E9=3,"③",IF(ダブルス１枚目!E9=2,"②",IF(ダブルス１枚目!E9=1,"①","")))</f>
        <v/>
      </c>
      <c r="E3" s="3" t="str">
        <f>IF(ダブルス１枚目!J9=3,"③",IF(ダブルス１枚目!J9=2,"②",IF(ダブルス１枚目!J9=1,"①","")))</f>
        <v/>
      </c>
    </row>
    <row r="4" spans="1:7" ht="27" x14ac:dyDescent="0.15">
      <c r="A4">
        <v>3</v>
      </c>
      <c r="B4" s="3" t="str">
        <f>"("&amp;ダブルス１枚目!M10&amp;")"</f>
        <v>()</v>
      </c>
      <c r="C4" s="25" t="str">
        <f>ダブルス１枚目!C10&amp;"　"&amp;ダブルス１枚目!D10&amp;D4&amp;CHAR(10)&amp;ダブルス１枚目!H10&amp;"　"&amp;ダブルス１枚目!I10&amp;E4&amp;A4&amp;"/"&amp;$G$2</f>
        <v>　
　3/0</v>
      </c>
      <c r="D4" s="3" t="str">
        <f>IF(ダブルス１枚目!E10=3,"③",IF(ダブルス１枚目!E10=2,"②",IF(ダブルス１枚目!E10=1,"①","")))</f>
        <v/>
      </c>
      <c r="E4" s="3" t="str">
        <f>IF(ダブルス１枚目!J10=3,"③",IF(ダブルス１枚目!J10=2,"②",IF(ダブルス１枚目!J10=1,"①","")))</f>
        <v/>
      </c>
    </row>
    <row r="5" spans="1:7" ht="27" x14ac:dyDescent="0.15">
      <c r="A5">
        <v>4</v>
      </c>
      <c r="B5" s="3" t="str">
        <f>"("&amp;ダブルス１枚目!M11&amp;")"</f>
        <v>()</v>
      </c>
      <c r="C5" s="25" t="str">
        <f>ダブルス１枚目!C11&amp;"　"&amp;ダブルス１枚目!D11&amp;D5&amp;CHAR(10)&amp;ダブルス１枚目!H11&amp;"　"&amp;ダブルス１枚目!I11&amp;E5&amp;A5&amp;"/"&amp;$G$2</f>
        <v>　
　4/0</v>
      </c>
      <c r="D5" s="3" t="str">
        <f>IF(ダブルス１枚目!E11=3,"③",IF(ダブルス１枚目!E11=2,"②",IF(ダブルス１枚目!E11=1,"①","")))</f>
        <v/>
      </c>
      <c r="E5" s="3" t="str">
        <f>IF(ダブルス１枚目!J11=3,"③",IF(ダブルス１枚目!J11=2,"②",IF(ダブルス１枚目!J11=1,"①","")))</f>
        <v/>
      </c>
    </row>
    <row r="6" spans="1:7" ht="27" x14ac:dyDescent="0.15">
      <c r="A6">
        <v>5</v>
      </c>
      <c r="B6" s="3" t="str">
        <f>"("&amp;ダブルス１枚目!M12&amp;")"</f>
        <v>()</v>
      </c>
      <c r="C6" s="25" t="str">
        <f>ダブルス１枚目!C12&amp;"　"&amp;ダブルス１枚目!D12&amp;D6&amp;CHAR(10)&amp;ダブルス１枚目!H12&amp;"　"&amp;ダブルス１枚目!I12&amp;E6&amp;A6&amp;"/"&amp;$G$2</f>
        <v>　
　5/0</v>
      </c>
      <c r="D6" s="3" t="str">
        <f>IF(ダブルス１枚目!E12=3,"③",IF(ダブルス１枚目!E12=2,"②",IF(ダブルス１枚目!E12=1,"①","")))</f>
        <v/>
      </c>
      <c r="E6" s="3" t="str">
        <f>IF(ダブルス１枚目!J12=3,"③",IF(ダブルス１枚目!J12=2,"②",IF(ダブルス１枚目!J12=1,"①","")))</f>
        <v/>
      </c>
    </row>
    <row r="7" spans="1:7" ht="27" x14ac:dyDescent="0.15">
      <c r="A7">
        <v>6</v>
      </c>
      <c r="B7" s="3" t="str">
        <f>"("&amp;ダブルス１枚目!M13&amp;")"</f>
        <v>()</v>
      </c>
      <c r="C7" s="25" t="str">
        <f>ダブルス１枚目!C13&amp;"　"&amp;ダブルス１枚目!D13&amp;D7&amp;CHAR(10)&amp;ダブルス１枚目!H13&amp;"　"&amp;ダブルス１枚目!I13&amp;E7&amp;A7&amp;"/"&amp;$G$2</f>
        <v>　
　6/0</v>
      </c>
      <c r="D7" s="3" t="str">
        <f>IF(ダブルス１枚目!E13=3,"③",IF(ダブルス１枚目!E13=2,"②",IF(ダブルス１枚目!E13=1,"①","")))</f>
        <v/>
      </c>
      <c r="E7" s="3" t="str">
        <f>IF(ダブルス１枚目!J13=3,"③",IF(ダブルス１枚目!J13=2,"②",IF(ダブルス１枚目!J13=1,"①","")))</f>
        <v/>
      </c>
    </row>
    <row r="8" spans="1:7" ht="27" x14ac:dyDescent="0.15">
      <c r="A8">
        <v>7</v>
      </c>
      <c r="B8" s="3" t="str">
        <f>"("&amp;ダブルス１枚目!M14&amp;")"</f>
        <v>()</v>
      </c>
      <c r="C8" s="25" t="str">
        <f>ダブルス１枚目!C14&amp;"　"&amp;ダブルス１枚目!D14&amp;D8&amp;CHAR(10)&amp;ダブルス１枚目!H14&amp;"　"&amp;ダブルス１枚目!I14&amp;E8&amp;A8&amp;"/"&amp;$G$2</f>
        <v>　
　7/0</v>
      </c>
      <c r="D8" s="3" t="str">
        <f>IF(ダブルス１枚目!E14=3,"③",IF(ダブルス１枚目!E14=2,"②",IF(ダブルス１枚目!E14=1,"①","")))</f>
        <v/>
      </c>
      <c r="E8" s="3" t="str">
        <f>IF(ダブルス１枚目!J14=3,"③",IF(ダブルス１枚目!J14=2,"②",IF(ダブルス１枚目!J14=1,"①","")))</f>
        <v/>
      </c>
    </row>
    <row r="9" spans="1:7" ht="27" x14ac:dyDescent="0.15">
      <c r="A9">
        <v>8</v>
      </c>
      <c r="B9" s="3" t="str">
        <f>"("&amp;ダブルス１枚目!M15&amp;")"</f>
        <v>()</v>
      </c>
      <c r="C9" s="25" t="str">
        <f>ダブルス１枚目!C15&amp;"　"&amp;ダブルス１枚目!D15&amp;D9&amp;CHAR(10)&amp;ダブルス１枚目!H15&amp;"　"&amp;ダブルス１枚目!I15&amp;E9&amp;A9&amp;"/"&amp;$G$2</f>
        <v>　
　8/0</v>
      </c>
      <c r="D9" s="3" t="str">
        <f>IF(ダブルス１枚目!E15=3,"③",IF(ダブルス１枚目!E15=2,"②",IF(ダブルス１枚目!E15=1,"①","")))</f>
        <v/>
      </c>
      <c r="E9" s="3" t="str">
        <f>IF(ダブルス１枚目!J15=3,"③",IF(ダブルス１枚目!J15=2,"②",IF(ダブルス１枚目!J15=1,"①","")))</f>
        <v/>
      </c>
    </row>
    <row r="10" spans="1:7" ht="27" x14ac:dyDescent="0.15">
      <c r="A10">
        <v>9</v>
      </c>
      <c r="B10" s="3" t="str">
        <f>"("&amp;ダブルス１枚目!M16&amp;")"</f>
        <v>()</v>
      </c>
      <c r="C10" s="25" t="str">
        <f>ダブルス１枚目!C16&amp;"　"&amp;ダブルス１枚目!D16&amp;D10&amp;CHAR(10)&amp;ダブルス１枚目!H16&amp;"　"&amp;ダブルス１枚目!I16&amp;E10&amp;A10&amp;"/"&amp;$G$2</f>
        <v>　
　9/0</v>
      </c>
      <c r="D10" s="3" t="str">
        <f>IF(ダブルス１枚目!E16=3,"③",IF(ダブルス１枚目!E16=2,"②",IF(ダブルス１枚目!E16=1,"①","")))</f>
        <v/>
      </c>
      <c r="E10" s="3" t="str">
        <f>IF(ダブルス１枚目!J16=3,"③",IF(ダブルス１枚目!J16=2,"②",IF(ダブルス１枚目!J16=1,"①","")))</f>
        <v/>
      </c>
    </row>
    <row r="11" spans="1:7" ht="27" x14ac:dyDescent="0.15">
      <c r="A11">
        <v>10</v>
      </c>
      <c r="B11" s="3" t="str">
        <f>"("&amp;ダブルス１枚目!M17&amp;")"</f>
        <v>()</v>
      </c>
      <c r="C11" s="25" t="str">
        <f>ダブルス１枚目!C17&amp;"　"&amp;ダブルス１枚目!D17&amp;D11&amp;CHAR(10)&amp;ダブルス１枚目!H17&amp;"　"&amp;ダブルス１枚目!I17&amp;E11&amp;A11&amp;"/"&amp;$G$2</f>
        <v>　
　10/0</v>
      </c>
      <c r="D11" s="3" t="str">
        <f>IF(ダブルス１枚目!E17=3,"③",IF(ダブルス１枚目!E17=2,"②",IF(ダブルス１枚目!E17=1,"①","")))</f>
        <v/>
      </c>
      <c r="E11" s="3" t="str">
        <f>IF(ダブルス１枚目!J17=3,"③",IF(ダブルス１枚目!J17=2,"②",IF(ダブルス１枚目!J17=1,"①","")))</f>
        <v/>
      </c>
    </row>
    <row r="12" spans="1:7" ht="27" x14ac:dyDescent="0.15">
      <c r="A12">
        <v>11</v>
      </c>
      <c r="B12" s="3" t="str">
        <f>"("&amp;ダブルス１枚目!M18&amp;")"</f>
        <v>()</v>
      </c>
      <c r="C12" s="25" t="str">
        <f>ダブルス１枚目!C18&amp;"　"&amp;ダブルス１枚目!D18&amp;D12&amp;CHAR(10)&amp;ダブルス１枚目!H18&amp;"　"&amp;ダブルス１枚目!I18&amp;E12&amp;A12&amp;"/"&amp;$G$2</f>
        <v>　
　11/0</v>
      </c>
      <c r="D12" s="3" t="str">
        <f>IF(ダブルス１枚目!E18=3,"③",IF(ダブルス１枚目!E18=2,"②",IF(ダブルス１枚目!E18=1,"①","")))</f>
        <v/>
      </c>
      <c r="E12" s="3" t="str">
        <f>IF(ダブルス１枚目!J18=3,"③",IF(ダブルス１枚目!J18=2,"②",IF(ダブルス１枚目!J18=1,"①","")))</f>
        <v/>
      </c>
    </row>
    <row r="13" spans="1:7" ht="27" x14ac:dyDescent="0.15">
      <c r="A13">
        <v>12</v>
      </c>
      <c r="B13" s="3" t="str">
        <f>"("&amp;ダブルス１枚目!M19&amp;")"</f>
        <v>()</v>
      </c>
      <c r="C13" s="25" t="str">
        <f>ダブルス１枚目!C19&amp;"　"&amp;ダブルス１枚目!D19&amp;D13&amp;CHAR(10)&amp;ダブルス１枚目!H19&amp;"　"&amp;ダブルス１枚目!I19&amp;E13&amp;A13&amp;"/"&amp;$G$2</f>
        <v>　
　12/0</v>
      </c>
      <c r="D13" s="3" t="str">
        <f>IF(ダブルス１枚目!E19=3,"③",IF(ダブルス１枚目!E19=2,"②",IF(ダブルス１枚目!E19=1,"①","")))</f>
        <v/>
      </c>
      <c r="E13" s="3" t="str">
        <f>IF(ダブルス１枚目!J19=3,"③",IF(ダブルス１枚目!J19=2,"②",IF(ダブルス１枚目!J19=1,"①","")))</f>
        <v/>
      </c>
    </row>
    <row r="14" spans="1:7" ht="27" x14ac:dyDescent="0.15">
      <c r="A14">
        <v>13</v>
      </c>
      <c r="B14" s="3" t="str">
        <f>"("&amp;ダブルス１枚目!M20&amp;")"</f>
        <v>()</v>
      </c>
      <c r="C14" s="25" t="str">
        <f>ダブルス１枚目!C20&amp;"　"&amp;ダブルス１枚目!D20&amp;D14&amp;CHAR(10)&amp;ダブルス１枚目!H20&amp;"　"&amp;ダブルス１枚目!I20&amp;E14&amp;A14&amp;"/"&amp;$G$2</f>
        <v>　
　13/0</v>
      </c>
      <c r="D14" s="3" t="str">
        <f>IF(ダブルス１枚目!E20=3,"③",IF(ダブルス１枚目!E20=2,"②",IF(ダブルス１枚目!E20=1,"①","")))</f>
        <v/>
      </c>
      <c r="E14" s="3" t="str">
        <f>IF(ダブルス１枚目!J20=3,"③",IF(ダブルス１枚目!J20=2,"②",IF(ダブルス１枚目!J20=1,"①","")))</f>
        <v/>
      </c>
    </row>
    <row r="15" spans="1:7" ht="27" x14ac:dyDescent="0.15">
      <c r="A15">
        <v>14</v>
      </c>
      <c r="B15" s="3" t="str">
        <f>"("&amp;ダブルス１枚目!M21&amp;")"</f>
        <v>()</v>
      </c>
      <c r="C15" s="25" t="str">
        <f>ダブルス１枚目!C21&amp;"　"&amp;ダブルス１枚目!D21&amp;D15&amp;CHAR(10)&amp;ダブルス１枚目!H21&amp;"　"&amp;ダブルス１枚目!I21&amp;E15&amp;A15&amp;"/"&amp;$G$2</f>
        <v>　
　14/0</v>
      </c>
      <c r="D15" s="3" t="str">
        <f>IF(ダブルス１枚目!E21=3,"③",IF(ダブルス１枚目!E21=2,"②",IF(ダブルス１枚目!E21=1,"①","")))</f>
        <v/>
      </c>
      <c r="E15" s="3" t="str">
        <f>IF(ダブルス１枚目!J21=3,"③",IF(ダブルス１枚目!J21=2,"②",IF(ダブルス１枚目!J21=1,"①","")))</f>
        <v/>
      </c>
    </row>
    <row r="16" spans="1:7" ht="27" x14ac:dyDescent="0.15">
      <c r="A16">
        <v>15</v>
      </c>
      <c r="B16" s="3" t="str">
        <f>"("&amp;ダブルス１枚目!M22&amp;")"</f>
        <v>()</v>
      </c>
      <c r="C16" s="25" t="str">
        <f>ダブルス１枚目!C22&amp;"　"&amp;ダブルス１枚目!D22&amp;D16&amp;CHAR(10)&amp;ダブルス１枚目!H22&amp;"　"&amp;ダブルス１枚目!I22&amp;E16&amp;A16&amp;"/"&amp;$G$2</f>
        <v>　
　15/0</v>
      </c>
      <c r="D16" s="3" t="str">
        <f>IF(ダブルス１枚目!E22=3,"③",IF(ダブルス１枚目!E22=2,"②",IF(ダブルス１枚目!E22=1,"①","")))</f>
        <v/>
      </c>
      <c r="E16" s="3" t="str">
        <f>IF(ダブルス１枚目!J22=3,"③",IF(ダブルス１枚目!J22=2,"②",IF(ダブルス１枚目!J22=1,"①","")))</f>
        <v/>
      </c>
    </row>
    <row r="17" spans="1:5" ht="27" x14ac:dyDescent="0.15">
      <c r="A17">
        <v>16</v>
      </c>
      <c r="B17" s="3" t="str">
        <f>"("&amp;ダブルス１枚目!M23&amp;")"</f>
        <v>()</v>
      </c>
      <c r="C17" s="25" t="str">
        <f>ダブルス１枚目!C23&amp;"　"&amp;ダブルス１枚目!D23&amp;D17&amp;CHAR(10)&amp;ダブルス１枚目!H23&amp;"　"&amp;ダブルス１枚目!I23&amp;E17&amp;A17&amp;"/"&amp;$G$2</f>
        <v>　
　16/0</v>
      </c>
      <c r="D17" s="3" t="str">
        <f>IF(ダブルス１枚目!E23=3,"③",IF(ダブルス１枚目!E23=2,"②",IF(ダブルス１枚目!E23=1,"①","")))</f>
        <v/>
      </c>
      <c r="E17" s="3" t="str">
        <f>IF(ダブルス１枚目!J23=3,"③",IF(ダブルス１枚目!J23=2,"②",IF(ダブルス１枚目!J23=1,"①","")))</f>
        <v/>
      </c>
    </row>
    <row r="18" spans="1:5" ht="27" x14ac:dyDescent="0.15">
      <c r="A18">
        <v>17</v>
      </c>
      <c r="B18" s="3" t="str">
        <f>"("&amp;ダブルス１枚目!M24&amp;")"</f>
        <v>()</v>
      </c>
      <c r="C18" s="25" t="str">
        <f>ダブルス１枚目!C24&amp;"　"&amp;ダブルス１枚目!D24&amp;D18&amp;CHAR(10)&amp;ダブルス１枚目!H24&amp;"　"&amp;ダブルス１枚目!I24&amp;E18&amp;A18&amp;"/"&amp;$G$2</f>
        <v>　
　17/0</v>
      </c>
      <c r="D18" s="3" t="str">
        <f>IF(ダブルス１枚目!E24=3,"③",IF(ダブルス１枚目!E24=2,"②",IF(ダブルス１枚目!E24=1,"①","")))</f>
        <v/>
      </c>
      <c r="E18" s="3" t="str">
        <f>IF(ダブルス１枚目!J24=3,"③",IF(ダブルス１枚目!J24=2,"②",IF(ダブルス１枚目!J24=1,"①","")))</f>
        <v/>
      </c>
    </row>
    <row r="19" spans="1:5" ht="27" x14ac:dyDescent="0.15">
      <c r="A19">
        <v>18</v>
      </c>
      <c r="B19" s="3" t="str">
        <f>"("&amp;ダブルス１枚目!M25&amp;")"</f>
        <v>()</v>
      </c>
      <c r="C19" s="25" t="str">
        <f>ダブルス１枚目!C25&amp;"　"&amp;ダブルス１枚目!D25&amp;D19&amp;CHAR(10)&amp;ダブルス１枚目!H25&amp;"　"&amp;ダブルス１枚目!I25&amp;E19&amp;A19&amp;"/"&amp;$G$2</f>
        <v>　
　18/0</v>
      </c>
      <c r="D19" s="3" t="str">
        <f>IF(ダブルス１枚目!E25=3,"③",IF(ダブルス１枚目!E25=2,"②",IF(ダブルス１枚目!E25=1,"①","")))</f>
        <v/>
      </c>
      <c r="E19" s="3" t="str">
        <f>IF(ダブルス１枚目!J25=3,"③",IF(ダブルス１枚目!J25=2,"②",IF(ダブルス１枚目!J25=1,"①","")))</f>
        <v/>
      </c>
    </row>
    <row r="20" spans="1:5" ht="27" x14ac:dyDescent="0.15">
      <c r="A20">
        <v>19</v>
      </c>
      <c r="B20" s="3" t="str">
        <f>"("&amp;ダブルス１枚目!M26&amp;")"</f>
        <v>()</v>
      </c>
      <c r="C20" s="25" t="str">
        <f>ダブルス１枚目!C26&amp;"　"&amp;ダブルス１枚目!D26&amp;D20&amp;CHAR(10)&amp;ダブルス１枚目!H26&amp;"　"&amp;ダブルス１枚目!I26&amp;E20&amp;A20&amp;"/"&amp;$G$2</f>
        <v>　
　19/0</v>
      </c>
      <c r="D20" s="3" t="str">
        <f>IF(ダブルス１枚目!E26=3,"③",IF(ダブルス１枚目!E26=2,"②",IF(ダブルス１枚目!E26=1,"①","")))</f>
        <v/>
      </c>
      <c r="E20" s="3" t="str">
        <f>IF(ダブルス１枚目!J26=3,"③",IF(ダブルス１枚目!J26=2,"②",IF(ダブルス１枚目!J26=1,"①","")))</f>
        <v/>
      </c>
    </row>
    <row r="21" spans="1:5" ht="27" x14ac:dyDescent="0.15">
      <c r="A21" s="4">
        <v>20</v>
      </c>
      <c r="B21" s="28" t="str">
        <f>"("&amp;ダブルス１枚目!M27&amp;")"</f>
        <v>()</v>
      </c>
      <c r="C21" s="26" t="str">
        <f>ダブルス１枚目!C27&amp;"　"&amp;ダブルス１枚目!D27&amp;D21&amp;CHAR(10)&amp;ダブルス１枚目!H27&amp;"　"&amp;ダブルス１枚目!I27&amp;E21&amp;A21&amp;"/"&amp;$G$2</f>
        <v>　
　20/0</v>
      </c>
      <c r="D21" s="28" t="str">
        <f>IF(ダブルス１枚目!E27=3,"③",IF(ダブルス１枚目!E27=2,"②",IF(ダブルス１枚目!E27=1,"①","")))</f>
        <v/>
      </c>
      <c r="E21" s="28" t="str">
        <f>IF(ダブルス１枚目!J27=3,"③",IF(ダブルス１枚目!J27=2,"②",IF(ダブルス１枚目!J27=1,"①","")))</f>
        <v/>
      </c>
    </row>
    <row r="22" spans="1:5" ht="27" x14ac:dyDescent="0.15">
      <c r="A22">
        <v>21</v>
      </c>
      <c r="B22" s="3" t="str">
        <f>"("&amp;ダブルス１枚目!M28&amp;")"</f>
        <v>()</v>
      </c>
      <c r="C22" s="25" t="str">
        <f>ダブルス２枚目!C8&amp;"　"&amp;ダブルス２枚目!D8&amp;D22&amp;CHAR(10)&amp;ダブルス２枚目!H8&amp;"　"&amp;ダブルス２枚目!I8&amp;E22&amp;A22&amp;"/"&amp;$G$2</f>
        <v>　
　21/0</v>
      </c>
      <c r="D22" s="3" t="str">
        <f>IF(ダブルス２枚目!E8=3,"③",IF(ダブルス２枚目!E8=2,"②",IF(ダブルス２枚目!E8=1,"①","")))</f>
        <v/>
      </c>
      <c r="E22" s="3" t="str">
        <f>IF(ダブルス２枚目!J8=3,"③",IF(ダブルス２枚目!J8=2,"②",IF(ダブルス２枚目!J8=1,"①","")))</f>
        <v/>
      </c>
    </row>
    <row r="23" spans="1:5" ht="27" x14ac:dyDescent="0.15">
      <c r="A23">
        <v>22</v>
      </c>
      <c r="B23" s="3" t="str">
        <f>"("&amp;ダブルス１枚目!M29&amp;")"</f>
        <v>()</v>
      </c>
      <c r="C23" s="25" t="str">
        <f>ダブルス２枚目!C9&amp;"　"&amp;ダブルス２枚目!D9&amp;D23&amp;CHAR(10)&amp;ダブルス２枚目!H9&amp;"　"&amp;ダブルス２枚目!I9&amp;E23&amp;A23&amp;"/"&amp;$G$2</f>
        <v>　
　22/0</v>
      </c>
      <c r="D23" s="3" t="str">
        <f>IF(ダブルス２枚目!E9=3,"③",IF(ダブルス２枚目!E9=2,"②",IF(ダブルス２枚目!E9=1,"①","")))</f>
        <v/>
      </c>
      <c r="E23" s="3" t="str">
        <f>IF(ダブルス２枚目!J9=3,"③",IF(ダブルス２枚目!J9=2,"②",IF(ダブルス２枚目!J9=1,"①","")))</f>
        <v/>
      </c>
    </row>
    <row r="24" spans="1:5" ht="27" x14ac:dyDescent="0.15">
      <c r="A24">
        <v>23</v>
      </c>
      <c r="B24" s="3" t="str">
        <f>"("&amp;ダブルス１枚目!M30&amp;")"</f>
        <v>()</v>
      </c>
      <c r="C24" s="25" t="str">
        <f>ダブルス２枚目!C10&amp;"　"&amp;ダブルス２枚目!D10&amp;D24&amp;CHAR(10)&amp;ダブルス２枚目!H10&amp;"　"&amp;ダブルス２枚目!I10&amp;E24&amp;A24&amp;"/"&amp;$G$2</f>
        <v>　
　23/0</v>
      </c>
      <c r="D24" s="3" t="str">
        <f>IF(ダブルス２枚目!E10=3,"③",IF(ダブルス２枚目!E10=2,"②",IF(ダブルス２枚目!E10=1,"①","")))</f>
        <v/>
      </c>
      <c r="E24" s="3" t="str">
        <f>IF(ダブルス２枚目!J10=3,"③",IF(ダブルス２枚目!J10=2,"②",IF(ダブルス２枚目!J10=1,"①","")))</f>
        <v/>
      </c>
    </row>
    <row r="25" spans="1:5" ht="27" x14ac:dyDescent="0.15">
      <c r="A25">
        <v>24</v>
      </c>
      <c r="B25" s="3" t="str">
        <f>"("&amp;ダブルス１枚目!M31&amp;")"</f>
        <v>()</v>
      </c>
      <c r="C25" s="25" t="str">
        <f>ダブルス２枚目!C11&amp;"　"&amp;ダブルス２枚目!D11&amp;D25&amp;CHAR(10)&amp;ダブルス２枚目!H11&amp;"　"&amp;ダブルス２枚目!I11&amp;E25&amp;A25&amp;"/"&amp;$G$2</f>
        <v>　
　24/0</v>
      </c>
      <c r="D25" s="3" t="str">
        <f>IF(ダブルス２枚目!E11=3,"③",IF(ダブルス２枚目!E11=2,"②",IF(ダブルス２枚目!E11=1,"①","")))</f>
        <v/>
      </c>
      <c r="E25" s="3" t="str">
        <f>IF(ダブルス２枚目!J11=3,"③",IF(ダブルス２枚目!J11=2,"②",IF(ダブルス２枚目!J11=1,"①","")))</f>
        <v/>
      </c>
    </row>
    <row r="26" spans="1:5" ht="27" x14ac:dyDescent="0.15">
      <c r="A26">
        <v>25</v>
      </c>
      <c r="B26" s="3" t="str">
        <f>"("&amp;ダブルス１枚目!M32&amp;")"</f>
        <v>()</v>
      </c>
      <c r="C26" s="25" t="str">
        <f>ダブルス２枚目!C12&amp;"　"&amp;ダブルス２枚目!D12&amp;D26&amp;CHAR(10)&amp;ダブルス２枚目!H12&amp;"　"&amp;ダブルス２枚目!I12&amp;E26&amp;A26&amp;"/"&amp;$G$2</f>
        <v>　
　25/0</v>
      </c>
      <c r="D26" s="3" t="str">
        <f>IF(ダブルス２枚目!E12=3,"③",IF(ダブルス２枚目!E12=2,"②",IF(ダブルス２枚目!E12=1,"①","")))</f>
        <v/>
      </c>
      <c r="E26" s="3" t="str">
        <f>IF(ダブルス２枚目!J12=3,"③",IF(ダブルス２枚目!J12=2,"②",IF(ダブルス２枚目!J12=1,"①","")))</f>
        <v/>
      </c>
    </row>
    <row r="27" spans="1:5" ht="27" x14ac:dyDescent="0.15">
      <c r="A27">
        <v>26</v>
      </c>
      <c r="B27" s="3" t="str">
        <f>"("&amp;ダブルス１枚目!M33&amp;")"</f>
        <v>()</v>
      </c>
      <c r="C27" s="25" t="str">
        <f>ダブルス２枚目!C13&amp;"　"&amp;ダブルス２枚目!D13&amp;D27&amp;CHAR(10)&amp;ダブルス２枚目!H13&amp;"　"&amp;ダブルス２枚目!I13&amp;E27&amp;A27&amp;"/"&amp;$G$2</f>
        <v>　
　26/0</v>
      </c>
      <c r="D27" s="3" t="str">
        <f>IF(ダブルス２枚目!E13=3,"③",IF(ダブルス２枚目!E13=2,"②",IF(ダブルス２枚目!E13=1,"①","")))</f>
        <v/>
      </c>
      <c r="E27" s="3" t="str">
        <f>IF(ダブルス２枚目!J13=3,"③",IF(ダブルス２枚目!J13=2,"②",IF(ダブルス２枚目!J13=1,"①","")))</f>
        <v/>
      </c>
    </row>
    <row r="28" spans="1:5" ht="27" x14ac:dyDescent="0.15">
      <c r="A28">
        <v>27</v>
      </c>
      <c r="B28" s="3" t="str">
        <f>"("&amp;ダブルス１枚目!M34&amp;")"</f>
        <v>()</v>
      </c>
      <c r="C28" s="25" t="str">
        <f>ダブルス２枚目!C14&amp;"　"&amp;ダブルス２枚目!D14&amp;D28&amp;CHAR(10)&amp;ダブルス２枚目!H14&amp;"　"&amp;ダブルス２枚目!I14&amp;E28&amp;A28&amp;"/"&amp;$G$2</f>
        <v>　
　27/0</v>
      </c>
      <c r="D28" s="3" t="str">
        <f>IF(ダブルス２枚目!E14=3,"③",IF(ダブルス２枚目!E14=2,"②",IF(ダブルス２枚目!E14=1,"①","")))</f>
        <v/>
      </c>
      <c r="E28" s="3" t="str">
        <f>IF(ダブルス２枚目!J14=3,"③",IF(ダブルス２枚目!J14=2,"②",IF(ダブルス２枚目!J14=1,"①","")))</f>
        <v/>
      </c>
    </row>
    <row r="29" spans="1:5" ht="27" x14ac:dyDescent="0.15">
      <c r="A29">
        <v>28</v>
      </c>
      <c r="B29" s="3" t="str">
        <f>"("&amp;ダブルス１枚目!M35&amp;")"</f>
        <v>()</v>
      </c>
      <c r="C29" s="25" t="str">
        <f>ダブルス２枚目!C15&amp;"　"&amp;ダブルス２枚目!D15&amp;D29&amp;CHAR(10)&amp;ダブルス２枚目!H15&amp;"　"&amp;ダブルス２枚目!I15&amp;E29&amp;A29&amp;"/"&amp;$G$2</f>
        <v>　
　28/0</v>
      </c>
      <c r="D29" s="3" t="str">
        <f>IF(ダブルス２枚目!E15=3,"③",IF(ダブルス２枚目!E15=2,"②",IF(ダブルス２枚目!E15=1,"①","")))</f>
        <v/>
      </c>
      <c r="E29" s="3" t="str">
        <f>IF(ダブルス２枚目!J15=3,"③",IF(ダブルス２枚目!J15=2,"②",IF(ダブルス２枚目!J15=1,"①","")))</f>
        <v/>
      </c>
    </row>
    <row r="30" spans="1:5" ht="27" x14ac:dyDescent="0.15">
      <c r="A30">
        <v>29</v>
      </c>
      <c r="B30" s="3" t="str">
        <f>"("&amp;ダブルス１枚目!M36&amp;")"</f>
        <v>()</v>
      </c>
      <c r="C30" s="25" t="str">
        <f>ダブルス２枚目!C16&amp;"　"&amp;ダブルス２枚目!D16&amp;D30&amp;CHAR(10)&amp;ダブルス２枚目!H16&amp;"　"&amp;ダブルス２枚目!I16&amp;E30&amp;A30&amp;"/"&amp;$G$2</f>
        <v>　
　29/0</v>
      </c>
      <c r="D30" s="3" t="str">
        <f>IF(ダブルス２枚目!E16=3,"③",IF(ダブルス２枚目!E16=2,"②",IF(ダブルス２枚目!E16=1,"①","")))</f>
        <v/>
      </c>
      <c r="E30" s="3" t="str">
        <f>IF(ダブルス２枚目!J16=3,"③",IF(ダブルス２枚目!J16=2,"②",IF(ダブルス２枚目!J16=1,"①","")))</f>
        <v/>
      </c>
    </row>
    <row r="31" spans="1:5" ht="27" x14ac:dyDescent="0.15">
      <c r="A31">
        <v>30</v>
      </c>
      <c r="B31" s="3" t="str">
        <f>"("&amp;ダブルス１枚目!M37&amp;")"</f>
        <v>()</v>
      </c>
      <c r="C31" s="25" t="str">
        <f>ダブルス２枚目!C17&amp;"　"&amp;ダブルス２枚目!D17&amp;D31&amp;CHAR(10)&amp;ダブルス２枚目!H17&amp;"　"&amp;ダブルス２枚目!I17&amp;E31&amp;A31&amp;"/"&amp;$G$2</f>
        <v>　
　30/0</v>
      </c>
      <c r="D31" s="3" t="str">
        <f>IF(ダブルス２枚目!E17=3,"③",IF(ダブルス２枚目!E17=2,"②",IF(ダブルス２枚目!E17=1,"①","")))</f>
        <v/>
      </c>
      <c r="E31" s="3" t="str">
        <f>IF(ダブルス２枚目!J17=3,"③",IF(ダブルス２枚目!J17=2,"②",IF(ダブルス２枚目!J17=1,"①","")))</f>
        <v/>
      </c>
    </row>
    <row r="32" spans="1:5" ht="27" x14ac:dyDescent="0.15">
      <c r="A32">
        <v>31</v>
      </c>
      <c r="B32" s="3" t="str">
        <f>"("&amp;ダブルス１枚目!M38&amp;")"</f>
        <v>()</v>
      </c>
      <c r="C32" s="25" t="str">
        <f>ダブルス２枚目!C18&amp;"　"&amp;ダブルス２枚目!D18&amp;D32&amp;CHAR(10)&amp;ダブルス２枚目!H18&amp;"　"&amp;ダブルス２枚目!I18&amp;E32&amp;A32&amp;"/"&amp;$G$2</f>
        <v>　
　31/0</v>
      </c>
      <c r="D32" s="3" t="str">
        <f>IF(ダブルス２枚目!E18=3,"③",IF(ダブルス２枚目!E18=2,"②",IF(ダブルス２枚目!E18=1,"①","")))</f>
        <v/>
      </c>
      <c r="E32" s="3" t="str">
        <f>IF(ダブルス２枚目!J18=3,"③",IF(ダブルス２枚目!J18=2,"②",IF(ダブルス２枚目!J18=1,"①","")))</f>
        <v/>
      </c>
    </row>
    <row r="33" spans="1:5" ht="27" x14ac:dyDescent="0.15">
      <c r="A33">
        <v>32</v>
      </c>
      <c r="B33" s="3" t="str">
        <f>"("&amp;ダブルス１枚目!M39&amp;")"</f>
        <v>()</v>
      </c>
      <c r="C33" s="25" t="str">
        <f>ダブルス２枚目!C19&amp;"　"&amp;ダブルス２枚目!D19&amp;D33&amp;CHAR(10)&amp;ダブルス２枚目!H19&amp;"　"&amp;ダブルス２枚目!I19&amp;E33&amp;A33&amp;"/"&amp;$G$2</f>
        <v>　
　32/0</v>
      </c>
      <c r="D33" s="3" t="str">
        <f>IF(ダブルス２枚目!E19=3,"③",IF(ダブルス２枚目!E19=2,"②",IF(ダブルス２枚目!E19=1,"①","")))</f>
        <v/>
      </c>
      <c r="E33" s="3" t="str">
        <f>IF(ダブルス２枚目!J19=3,"③",IF(ダブルス２枚目!J19=2,"②",IF(ダブルス２枚目!J19=1,"①","")))</f>
        <v/>
      </c>
    </row>
    <row r="34" spans="1:5" ht="27" x14ac:dyDescent="0.15">
      <c r="A34">
        <v>33</v>
      </c>
      <c r="B34" s="3" t="str">
        <f>"("&amp;ダブルス１枚目!M40&amp;")"</f>
        <v>()</v>
      </c>
      <c r="C34" s="25" t="str">
        <f>ダブルス２枚目!C20&amp;"　"&amp;ダブルス２枚目!D20&amp;D34&amp;CHAR(10)&amp;ダブルス２枚目!H20&amp;"　"&amp;ダブルス２枚目!I20&amp;E34&amp;A34&amp;"/"&amp;$G$2</f>
        <v>　
　33/0</v>
      </c>
      <c r="D34" s="3" t="str">
        <f>IF(ダブルス２枚目!E20=3,"③",IF(ダブルス２枚目!E20=2,"②",IF(ダブルス２枚目!E20=1,"①","")))</f>
        <v/>
      </c>
      <c r="E34" s="3" t="str">
        <f>IF(ダブルス２枚目!J20=3,"③",IF(ダブルス２枚目!J20=2,"②",IF(ダブルス２枚目!J20=1,"①","")))</f>
        <v/>
      </c>
    </row>
    <row r="35" spans="1:5" ht="27" x14ac:dyDescent="0.15">
      <c r="A35">
        <v>34</v>
      </c>
      <c r="B35" s="3" t="str">
        <f>"("&amp;ダブルス１枚目!M41&amp;")"</f>
        <v>()</v>
      </c>
      <c r="C35" s="25" t="str">
        <f>ダブルス２枚目!C21&amp;"　"&amp;ダブルス２枚目!D21&amp;D35&amp;CHAR(10)&amp;ダブルス２枚目!H21&amp;"　"&amp;ダブルス２枚目!I21&amp;E35&amp;A35&amp;"/"&amp;$G$2</f>
        <v>　
　34/0</v>
      </c>
      <c r="D35" s="3" t="str">
        <f>IF(ダブルス２枚目!E21=3,"③",IF(ダブルス２枚目!E21=2,"②",IF(ダブルス２枚目!E21=1,"①","")))</f>
        <v/>
      </c>
      <c r="E35" s="3" t="str">
        <f>IF(ダブルス２枚目!J21=3,"③",IF(ダブルス２枚目!J21=2,"②",IF(ダブルス２枚目!J21=1,"①","")))</f>
        <v/>
      </c>
    </row>
    <row r="36" spans="1:5" ht="27" x14ac:dyDescent="0.15">
      <c r="A36">
        <v>35</v>
      </c>
      <c r="B36" s="3" t="str">
        <f>"("&amp;ダブルス１枚目!M42&amp;")"</f>
        <v>()</v>
      </c>
      <c r="C36" s="25" t="str">
        <f>ダブルス２枚目!C22&amp;"　"&amp;ダブルス２枚目!D22&amp;D36&amp;CHAR(10)&amp;ダブルス２枚目!H22&amp;"　"&amp;ダブルス２枚目!I22&amp;E36&amp;A36&amp;"/"&amp;$G$2</f>
        <v>　
　35/0</v>
      </c>
      <c r="D36" s="3" t="str">
        <f>IF(ダブルス２枚目!E22=3,"③",IF(ダブルス２枚目!E22=2,"②",IF(ダブルス２枚目!E22=1,"①","")))</f>
        <v/>
      </c>
      <c r="E36" s="3" t="str">
        <f>IF(ダブルス２枚目!J22=3,"③",IF(ダブルス２枚目!J22=2,"②",IF(ダブルス２枚目!J22=1,"①","")))</f>
        <v/>
      </c>
    </row>
    <row r="37" spans="1:5" ht="27" x14ac:dyDescent="0.15">
      <c r="A37">
        <v>36</v>
      </c>
      <c r="B37" s="3" t="str">
        <f>"("&amp;ダブルス１枚目!M43&amp;")"</f>
        <v>()</v>
      </c>
      <c r="C37" s="25" t="str">
        <f>ダブルス２枚目!C23&amp;"　"&amp;ダブルス２枚目!D23&amp;D37&amp;CHAR(10)&amp;ダブルス２枚目!H23&amp;"　"&amp;ダブルス２枚目!I23&amp;E37&amp;A37&amp;"/"&amp;$G$2</f>
        <v>　
　36/0</v>
      </c>
      <c r="D37" s="3" t="str">
        <f>IF(ダブルス２枚目!E23=3,"③",IF(ダブルス２枚目!E23=2,"②",IF(ダブルス２枚目!E23=1,"①","")))</f>
        <v/>
      </c>
      <c r="E37" s="3" t="str">
        <f>IF(ダブルス２枚目!J23=3,"③",IF(ダブルス２枚目!J23=2,"②",IF(ダブルス２枚目!J23=1,"①","")))</f>
        <v/>
      </c>
    </row>
    <row r="38" spans="1:5" ht="27" x14ac:dyDescent="0.15">
      <c r="A38">
        <v>37</v>
      </c>
      <c r="B38" s="3" t="str">
        <f>"("&amp;ダブルス１枚目!M44&amp;")"</f>
        <v>()</v>
      </c>
      <c r="C38" s="25" t="str">
        <f>ダブルス２枚目!C24&amp;"　"&amp;ダブルス２枚目!D24&amp;D38&amp;CHAR(10)&amp;ダブルス２枚目!H24&amp;"　"&amp;ダブルス２枚目!I24&amp;E38&amp;A38&amp;"/"&amp;$G$2</f>
        <v>　
　37/0</v>
      </c>
      <c r="D38" s="3" t="str">
        <f>IF(ダブルス２枚目!E24=3,"③",IF(ダブルス２枚目!E24=2,"②",IF(ダブルス２枚目!E24=1,"①","")))</f>
        <v/>
      </c>
      <c r="E38" s="3" t="str">
        <f>IF(ダブルス２枚目!J24=3,"③",IF(ダブルス２枚目!J24=2,"②",IF(ダブルス２枚目!J24=1,"①","")))</f>
        <v/>
      </c>
    </row>
    <row r="39" spans="1:5" ht="27" x14ac:dyDescent="0.15">
      <c r="A39">
        <v>38</v>
      </c>
      <c r="B39" s="3" t="str">
        <f>"("&amp;ダブルス１枚目!M45&amp;")"</f>
        <v>()</v>
      </c>
      <c r="C39" s="25" t="str">
        <f>ダブルス２枚目!C25&amp;"　"&amp;ダブルス２枚目!D25&amp;D39&amp;CHAR(10)&amp;ダブルス２枚目!H25&amp;"　"&amp;ダブルス２枚目!I25&amp;E39&amp;A39&amp;"/"&amp;$G$2</f>
        <v>　
　38/0</v>
      </c>
      <c r="D39" s="3" t="str">
        <f>IF(ダブルス２枚目!E25=3,"③",IF(ダブルス２枚目!E25=2,"②",IF(ダブルス２枚目!E25=1,"①","")))</f>
        <v/>
      </c>
      <c r="E39" s="3" t="str">
        <f>IF(ダブルス２枚目!J25=3,"③",IF(ダブルス２枚目!J25=2,"②",IF(ダブルス２枚目!J25=1,"①","")))</f>
        <v/>
      </c>
    </row>
    <row r="40" spans="1:5" ht="27" x14ac:dyDescent="0.15">
      <c r="A40">
        <v>39</v>
      </c>
      <c r="B40" s="3" t="str">
        <f>"("&amp;ダブルス１枚目!M46&amp;")"</f>
        <v>()</v>
      </c>
      <c r="C40" s="25" t="str">
        <f>ダブルス２枚目!C26&amp;"　"&amp;ダブルス２枚目!D26&amp;D40&amp;CHAR(10)&amp;ダブルス２枚目!H26&amp;"　"&amp;ダブルス２枚目!I26&amp;E40&amp;A40&amp;"/"&amp;$G$2</f>
        <v>　
　39/0</v>
      </c>
      <c r="D40" s="3" t="str">
        <f>IF(ダブルス２枚目!E26=3,"③",IF(ダブルス２枚目!E26=2,"②",IF(ダブルス２枚目!E26=1,"①","")))</f>
        <v/>
      </c>
      <c r="E40" s="3" t="str">
        <f>IF(ダブルス２枚目!J26=3,"③",IF(ダブルス２枚目!J26=2,"②",IF(ダブルス２枚目!J26=1,"①","")))</f>
        <v/>
      </c>
    </row>
    <row r="41" spans="1:5" ht="27" x14ac:dyDescent="0.15">
      <c r="A41">
        <v>40</v>
      </c>
      <c r="B41" s="3" t="str">
        <f>"("&amp;ダブルス１枚目!M47&amp;")"</f>
        <v>()</v>
      </c>
      <c r="C41" s="25" t="str">
        <f>ダブルス２枚目!C27&amp;"　"&amp;ダブルス２枚目!D27&amp;D41&amp;CHAR(10)&amp;ダブルス２枚目!H27&amp;"　"&amp;ダブルス２枚目!I27&amp;E41&amp;A41&amp;"/"&amp;$G$2</f>
        <v>　
　40/0</v>
      </c>
      <c r="D41" s="3" t="str">
        <f>IF(ダブルス２枚目!E27=3,"③",IF(ダブルス２枚目!E27=2,"②",IF(ダブルス２枚目!E27=1,"①","")))</f>
        <v/>
      </c>
      <c r="E41" s="3" t="str">
        <f>IF(ダブルス２枚目!J27=3,"③",IF(ダブルス２枚目!J27=2,"②",IF(ダブルス２枚目!J27=1,"①","")))</f>
        <v/>
      </c>
    </row>
  </sheetData>
  <sheetProtection sheet="1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G36" sqref="G36"/>
    </sheetView>
  </sheetViews>
  <sheetFormatPr defaultRowHeight="13.5" x14ac:dyDescent="0.15"/>
  <cols>
    <col min="1" max="1" width="5.25" bestFit="1" customWidth="1"/>
    <col min="2" max="2" width="30.75" bestFit="1" customWidth="1"/>
    <col min="3" max="3" width="13" bestFit="1" customWidth="1"/>
  </cols>
  <sheetData>
    <row r="1" spans="1:3" x14ac:dyDescent="0.15">
      <c r="A1" s="51" t="s">
        <v>11</v>
      </c>
      <c r="B1" s="51" t="s">
        <v>12</v>
      </c>
      <c r="C1" s="51" t="s">
        <v>39</v>
      </c>
    </row>
    <row r="2" spans="1:3" x14ac:dyDescent="0.15">
      <c r="A2" s="11">
        <v>1</v>
      </c>
      <c r="B2" s="11" t="s">
        <v>13</v>
      </c>
      <c r="C2" s="11" t="s">
        <v>40</v>
      </c>
    </row>
    <row r="3" spans="1:3" x14ac:dyDescent="0.15">
      <c r="A3" s="11">
        <v>2</v>
      </c>
      <c r="B3" s="11" t="s">
        <v>14</v>
      </c>
      <c r="C3" s="11" t="s">
        <v>41</v>
      </c>
    </row>
    <row r="4" spans="1:3" x14ac:dyDescent="0.15">
      <c r="A4" s="11">
        <v>3</v>
      </c>
      <c r="B4" s="11" t="s">
        <v>15</v>
      </c>
      <c r="C4" s="11" t="s">
        <v>42</v>
      </c>
    </row>
    <row r="5" spans="1:3" x14ac:dyDescent="0.15">
      <c r="A5" s="11">
        <v>4</v>
      </c>
      <c r="B5" s="11" t="s">
        <v>147</v>
      </c>
      <c r="C5" s="11" t="s">
        <v>138</v>
      </c>
    </row>
    <row r="6" spans="1:3" x14ac:dyDescent="0.15">
      <c r="A6" s="11">
        <v>5</v>
      </c>
      <c r="B6" s="11" t="s">
        <v>16</v>
      </c>
      <c r="C6" s="11" t="s">
        <v>43</v>
      </c>
    </row>
    <row r="7" spans="1:3" x14ac:dyDescent="0.15">
      <c r="A7" s="11">
        <v>6</v>
      </c>
      <c r="B7" s="11" t="s">
        <v>17</v>
      </c>
      <c r="C7" s="11" t="s">
        <v>44</v>
      </c>
    </row>
    <row r="8" spans="1:3" x14ac:dyDescent="0.15">
      <c r="A8" s="11">
        <v>7</v>
      </c>
      <c r="B8" s="11" t="s">
        <v>18</v>
      </c>
      <c r="C8" s="11" t="s">
        <v>45</v>
      </c>
    </row>
    <row r="9" spans="1:3" x14ac:dyDescent="0.15">
      <c r="A9" s="11">
        <v>8</v>
      </c>
      <c r="B9" s="11" t="s">
        <v>19</v>
      </c>
      <c r="C9" s="11" t="s">
        <v>46</v>
      </c>
    </row>
    <row r="10" spans="1:3" x14ac:dyDescent="0.15">
      <c r="A10" s="11">
        <v>9</v>
      </c>
      <c r="B10" s="11" t="s">
        <v>20</v>
      </c>
      <c r="C10" s="11" t="s">
        <v>47</v>
      </c>
    </row>
    <row r="11" spans="1:3" x14ac:dyDescent="0.15">
      <c r="A11" s="11">
        <v>10</v>
      </c>
      <c r="B11" s="11" t="s">
        <v>21</v>
      </c>
      <c r="C11" s="11" t="s">
        <v>48</v>
      </c>
    </row>
    <row r="12" spans="1:3" x14ac:dyDescent="0.15">
      <c r="A12" s="11">
        <v>11</v>
      </c>
      <c r="B12" s="11" t="s">
        <v>22</v>
      </c>
      <c r="C12" s="11" t="s">
        <v>49</v>
      </c>
    </row>
    <row r="13" spans="1:3" x14ac:dyDescent="0.15">
      <c r="A13" s="11">
        <v>12</v>
      </c>
      <c r="B13" s="11" t="s">
        <v>74</v>
      </c>
      <c r="C13" s="11" t="s">
        <v>50</v>
      </c>
    </row>
    <row r="14" spans="1:3" x14ac:dyDescent="0.15">
      <c r="A14" s="11">
        <v>13</v>
      </c>
      <c r="B14" s="11" t="s">
        <v>75</v>
      </c>
      <c r="C14" s="11" t="s">
        <v>51</v>
      </c>
    </row>
    <row r="15" spans="1:3" x14ac:dyDescent="0.15">
      <c r="A15" s="11">
        <v>14</v>
      </c>
      <c r="B15" s="11" t="s">
        <v>23</v>
      </c>
      <c r="C15" s="11" t="s">
        <v>52</v>
      </c>
    </row>
    <row r="16" spans="1:3" x14ac:dyDescent="0.15">
      <c r="A16" s="11">
        <v>15</v>
      </c>
      <c r="B16" s="11" t="s">
        <v>24</v>
      </c>
      <c r="C16" s="11" t="s">
        <v>139</v>
      </c>
    </row>
    <row r="17" spans="1:3" x14ac:dyDescent="0.15">
      <c r="A17" s="11">
        <v>16</v>
      </c>
      <c r="B17" s="11" t="s">
        <v>25</v>
      </c>
      <c r="C17" s="12" t="s">
        <v>53</v>
      </c>
    </row>
    <row r="18" spans="1:3" x14ac:dyDescent="0.15">
      <c r="A18" s="11">
        <v>17</v>
      </c>
      <c r="B18" s="11" t="s">
        <v>26</v>
      </c>
      <c r="C18" s="12" t="s">
        <v>54</v>
      </c>
    </row>
    <row r="19" spans="1:3" x14ac:dyDescent="0.15">
      <c r="A19" s="11">
        <v>18</v>
      </c>
      <c r="B19" s="11" t="s">
        <v>76</v>
      </c>
      <c r="C19" s="12" t="s">
        <v>140</v>
      </c>
    </row>
    <row r="20" spans="1:3" x14ac:dyDescent="0.15">
      <c r="A20" s="11">
        <v>19</v>
      </c>
      <c r="B20" s="11" t="s">
        <v>27</v>
      </c>
      <c r="C20" s="12" t="s">
        <v>55</v>
      </c>
    </row>
    <row r="21" spans="1:3" x14ac:dyDescent="0.15">
      <c r="A21" s="11">
        <v>20</v>
      </c>
      <c r="B21" s="11" t="s">
        <v>28</v>
      </c>
      <c r="C21" s="11" t="s">
        <v>56</v>
      </c>
    </row>
    <row r="22" spans="1:3" x14ac:dyDescent="0.15">
      <c r="A22" s="11">
        <v>21</v>
      </c>
      <c r="B22" s="11" t="s">
        <v>29</v>
      </c>
      <c r="C22" s="12" t="s">
        <v>150</v>
      </c>
    </row>
    <row r="23" spans="1:3" x14ac:dyDescent="0.15">
      <c r="A23" s="11">
        <v>22</v>
      </c>
      <c r="B23" s="11" t="s">
        <v>30</v>
      </c>
      <c r="C23" s="11" t="s">
        <v>57</v>
      </c>
    </row>
    <row r="24" spans="1:3" x14ac:dyDescent="0.15">
      <c r="A24" s="11">
        <v>23</v>
      </c>
      <c r="B24" s="11" t="s">
        <v>31</v>
      </c>
      <c r="C24" s="12" t="s">
        <v>145</v>
      </c>
    </row>
    <row r="25" spans="1:3" x14ac:dyDescent="0.15">
      <c r="A25" s="11">
        <v>24</v>
      </c>
      <c r="B25" s="11" t="s">
        <v>32</v>
      </c>
      <c r="C25" s="12" t="s">
        <v>58</v>
      </c>
    </row>
    <row r="26" spans="1:3" x14ac:dyDescent="0.15">
      <c r="A26" s="11">
        <v>25</v>
      </c>
      <c r="B26" s="11" t="s">
        <v>33</v>
      </c>
      <c r="C26" s="12" t="s">
        <v>141</v>
      </c>
    </row>
    <row r="27" spans="1:3" x14ac:dyDescent="0.15">
      <c r="A27" s="11">
        <v>26</v>
      </c>
      <c r="B27" s="11" t="s">
        <v>34</v>
      </c>
      <c r="C27" s="11" t="s">
        <v>59</v>
      </c>
    </row>
    <row r="28" spans="1:3" x14ac:dyDescent="0.15">
      <c r="A28" s="11">
        <v>27</v>
      </c>
      <c r="B28" s="11" t="s">
        <v>35</v>
      </c>
      <c r="C28" s="11" t="s">
        <v>146</v>
      </c>
    </row>
    <row r="29" spans="1:3" x14ac:dyDescent="0.15">
      <c r="A29" s="11">
        <v>28</v>
      </c>
      <c r="B29" s="11" t="s">
        <v>72</v>
      </c>
      <c r="C29" s="12" t="s">
        <v>142</v>
      </c>
    </row>
    <row r="30" spans="1:3" x14ac:dyDescent="0.15">
      <c r="A30" s="11">
        <v>29</v>
      </c>
      <c r="B30" s="11" t="s">
        <v>36</v>
      </c>
      <c r="C30" s="12" t="s">
        <v>60</v>
      </c>
    </row>
    <row r="31" spans="1:3" x14ac:dyDescent="0.15">
      <c r="A31" s="11">
        <v>30</v>
      </c>
      <c r="B31" s="11" t="s">
        <v>37</v>
      </c>
      <c r="C31" s="12" t="s">
        <v>61</v>
      </c>
    </row>
    <row r="32" spans="1:3" x14ac:dyDescent="0.15">
      <c r="A32" s="11">
        <v>31</v>
      </c>
      <c r="B32" s="11" t="s">
        <v>38</v>
      </c>
      <c r="C32" s="12" t="s">
        <v>63</v>
      </c>
    </row>
    <row r="33" spans="1:3" x14ac:dyDescent="0.15">
      <c r="A33" s="11">
        <v>32</v>
      </c>
      <c r="B33" s="11" t="s">
        <v>73</v>
      </c>
      <c r="C33" s="12" t="s">
        <v>62</v>
      </c>
    </row>
    <row r="34" spans="1:3" x14ac:dyDescent="0.15">
      <c r="A34" s="11">
        <v>33</v>
      </c>
      <c r="B34" s="11" t="s">
        <v>148</v>
      </c>
      <c r="C34" s="11" t="s">
        <v>149</v>
      </c>
    </row>
    <row r="35" spans="1:3" x14ac:dyDescent="0.15">
      <c r="A35" s="11">
        <v>34</v>
      </c>
      <c r="B35" s="11" t="s">
        <v>154</v>
      </c>
      <c r="C35" s="11" t="s">
        <v>155</v>
      </c>
    </row>
    <row r="36" spans="1:3" x14ac:dyDescent="0.15">
      <c r="A36" s="11"/>
      <c r="B36" s="11"/>
      <c r="C36" s="12"/>
    </row>
    <row r="37" spans="1:3" x14ac:dyDescent="0.15">
      <c r="A37" s="11"/>
      <c r="B37" s="11"/>
      <c r="C37" s="11"/>
    </row>
    <row r="38" spans="1:3" x14ac:dyDescent="0.15">
      <c r="A38" s="11"/>
      <c r="B38" s="11"/>
      <c r="C38" s="12"/>
    </row>
    <row r="39" spans="1:3" x14ac:dyDescent="0.15">
      <c r="A39" s="11"/>
      <c r="B39" s="11"/>
      <c r="C39" s="11"/>
    </row>
    <row r="40" spans="1:3" x14ac:dyDescent="0.15">
      <c r="A40" s="11"/>
      <c r="B40" s="11"/>
      <c r="C40" s="1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>
    <oddHeader>&amp;L学校一覧表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ダブルス１枚目</vt:lpstr>
      <vt:lpstr>ダブルス２枚目</vt:lpstr>
      <vt:lpstr>選手名(ドロー用)</vt:lpstr>
      <vt:lpstr>学校名一覧</vt:lpstr>
      <vt:lpstr>ダブルス１枚目!Print_Area</vt:lpstr>
      <vt:lpstr>ダブルス２枚目!Print_Area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宮城県教育委員会</dc:creator>
  <cp:lastModifiedBy>Windows ユーザー</cp:lastModifiedBy>
  <cp:lastPrinted>2019-05-07T08:05:36Z</cp:lastPrinted>
  <dcterms:created xsi:type="dcterms:W3CDTF">2007-04-19T09:17:49Z</dcterms:created>
  <dcterms:modified xsi:type="dcterms:W3CDTF">2023-04-28T07:06:02Z</dcterms:modified>
</cp:coreProperties>
</file>