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kosenjp-my.sharepoint.com/personal/m-takeda_sendai_kosen-ac_jp/Documents/04_テニス/高体連テニス専門部記録進行データ/テニス専門部HP/tennisdivision-web_CSSver/soutai/soutai_2023/"/>
    </mc:Choice>
  </mc:AlternateContent>
  <xr:revisionPtr revIDLastSave="0" documentId="8_{1E5D7DDB-1C0E-4429-A966-068035CC077A}" xr6:coauthVersionLast="47" xr6:coauthVersionMax="47" xr10:uidLastSave="{00000000-0000-0000-0000-000000000000}"/>
  <bookViews>
    <workbookView xWindow="28680" yWindow="-120" windowWidth="29040" windowHeight="15720"/>
  </bookViews>
  <sheets>
    <sheet name="シングルス１枚目" sheetId="1" r:id="rId1"/>
    <sheet name="シングルス２枚目" sheetId="2" r:id="rId2"/>
    <sheet name="選手名(ﾄﾞﾛｰ用)" sheetId="3" r:id="rId3"/>
    <sheet name="学校名一覧" sheetId="4" r:id="rId4"/>
  </sheets>
  <definedNames>
    <definedName name="_xlnm.Print_Area" localSheetId="0">シングルス１枚目!$A$1:$H$51</definedName>
    <definedName name="_xlnm.Print_Area" localSheetId="1">シングルス２枚目!$A$1:$H$51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40" i="2" s="1"/>
  <c r="C3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" i="3"/>
  <c r="E9" i="2"/>
  <c r="E10" i="2"/>
  <c r="E11" i="2"/>
  <c r="E12" i="2"/>
  <c r="E13" i="2"/>
  <c r="E14" i="2"/>
  <c r="E15" i="2"/>
  <c r="B39" i="3"/>
  <c r="E16" i="2"/>
  <c r="B40" i="3"/>
  <c r="E17" i="2"/>
  <c r="E18" i="2"/>
  <c r="E19" i="2"/>
  <c r="E20" i="2"/>
  <c r="E21" i="2"/>
  <c r="E22" i="2"/>
  <c r="B46" i="3"/>
  <c r="E23" i="2"/>
  <c r="B47" i="3"/>
  <c r="E24" i="2"/>
  <c r="B48" i="3"/>
  <c r="E25" i="2"/>
  <c r="E26" i="2"/>
  <c r="B50" i="3"/>
  <c r="E27" i="2"/>
  <c r="E28" i="2"/>
  <c r="E29" i="2"/>
  <c r="E30" i="2"/>
  <c r="B54" i="3"/>
  <c r="E31" i="2"/>
  <c r="B55" i="3"/>
  <c r="E32" i="2"/>
  <c r="B56" i="3"/>
  <c r="E33" i="2"/>
  <c r="E34" i="2"/>
  <c r="B58" i="3"/>
  <c r="E35" i="2"/>
  <c r="E36" i="2"/>
  <c r="E37" i="2"/>
  <c r="B61" i="3"/>
  <c r="B38" i="3"/>
  <c r="E8" i="2"/>
  <c r="B32" i="3"/>
  <c r="E9" i="1"/>
  <c r="B3" i="3"/>
  <c r="E10" i="1"/>
  <c r="E11" i="1"/>
  <c r="E12" i="1"/>
  <c r="E13" i="1"/>
  <c r="B7" i="3"/>
  <c r="E14" i="1"/>
  <c r="E15" i="1"/>
  <c r="B9" i="3"/>
  <c r="E16" i="1"/>
  <c r="B10" i="3"/>
  <c r="E17" i="1"/>
  <c r="B11" i="3"/>
  <c r="E18" i="1"/>
  <c r="E19" i="1"/>
  <c r="E20" i="1"/>
  <c r="E21" i="1"/>
  <c r="E22" i="1"/>
  <c r="E23" i="1"/>
  <c r="B17" i="3"/>
  <c r="E24" i="1"/>
  <c r="B18" i="3"/>
  <c r="E25" i="1"/>
  <c r="E26" i="1"/>
  <c r="E27" i="1"/>
  <c r="B21" i="3"/>
  <c r="E28" i="1"/>
  <c r="B22" i="3"/>
  <c r="E29" i="1"/>
  <c r="E30" i="1"/>
  <c r="E31" i="1"/>
  <c r="B25" i="3"/>
  <c r="E32" i="1"/>
  <c r="B26" i="3"/>
  <c r="E33" i="1"/>
  <c r="B27" i="3"/>
  <c r="E34" i="1"/>
  <c r="E35" i="1"/>
  <c r="E36" i="1"/>
  <c r="E37" i="1"/>
  <c r="B31" i="3"/>
  <c r="B19" i="3"/>
  <c r="E8" i="1"/>
  <c r="B2" i="3"/>
  <c r="B35" i="3"/>
  <c r="F2" i="3"/>
  <c r="D2" i="3"/>
  <c r="C5" i="2"/>
  <c r="D5" i="2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32" i="3"/>
  <c r="A1" i="2"/>
  <c r="G2" i="2"/>
  <c r="B37" i="3"/>
  <c r="B41" i="3"/>
  <c r="B42" i="3"/>
  <c r="B43" i="3"/>
  <c r="B44" i="3"/>
  <c r="B45" i="3"/>
  <c r="B49" i="3"/>
  <c r="B51" i="3"/>
  <c r="B52" i="3"/>
  <c r="B53" i="3"/>
  <c r="B57" i="3"/>
  <c r="B59" i="3"/>
  <c r="B60" i="3"/>
  <c r="E42" i="2"/>
  <c r="E45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5" i="1"/>
  <c r="B4" i="3"/>
  <c r="B5" i="3"/>
  <c r="B6" i="3"/>
  <c r="B8" i="3"/>
  <c r="B12" i="3"/>
  <c r="B13" i="3"/>
  <c r="B14" i="3"/>
  <c r="B15" i="3"/>
  <c r="B16" i="3"/>
  <c r="B20" i="3"/>
  <c r="B23" i="3"/>
  <c r="B24" i="3"/>
  <c r="B28" i="3"/>
  <c r="B29" i="3"/>
  <c r="B30" i="3"/>
  <c r="B34" i="3"/>
  <c r="B33" i="3"/>
  <c r="B36" i="3"/>
</calcChain>
</file>

<file path=xl/sharedStrings.xml><?xml version="1.0" encoding="utf-8"?>
<sst xmlns="http://schemas.openxmlformats.org/spreadsheetml/2006/main" count="272" uniqueCount="174">
  <si>
    <t>個人戦シングルス申込用紙</t>
    <rPh sb="0" eb="3">
      <t>コジンセン</t>
    </rPh>
    <rPh sb="8" eb="9">
      <t>サル</t>
    </rPh>
    <rPh sb="9" eb="10">
      <t>コミ</t>
    </rPh>
    <rPh sb="10" eb="11">
      <t>ヨウ</t>
    </rPh>
    <rPh sb="11" eb="12">
      <t>カミ</t>
    </rPh>
    <phoneticPr fontId="2"/>
  </si>
  <si>
    <t>学校名</t>
    <rPh sb="0" eb="2">
      <t>ガッコウ</t>
    </rPh>
    <rPh sb="2" eb="3">
      <t>メイ</t>
    </rPh>
    <phoneticPr fontId="2"/>
  </si>
  <si>
    <t>順　位</t>
    <rPh sb="0" eb="1">
      <t>ジュン</t>
    </rPh>
    <rPh sb="2" eb="3">
      <t>クライ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</si>
  <si>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</si>
  <si>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</si>
  <si>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</si>
  <si>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生　年　月　日　</t>
    <rPh sb="0" eb="1">
      <t>ショウ</t>
    </rPh>
    <rPh sb="2" eb="3">
      <t>トシ</t>
    </rPh>
    <rPh sb="4" eb="5">
      <t>ツキ</t>
    </rPh>
    <rPh sb="6" eb="7">
      <t>ヒ</t>
    </rPh>
    <phoneticPr fontId="2"/>
  </si>
  <si>
    <t>年</t>
    <rPh sb="0" eb="1">
      <t>ネン</t>
    </rPh>
    <phoneticPr fontId="2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</si>
  <si>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2"/>
  </si>
  <si>
    <t>校長名</t>
    <rPh sb="0" eb="3">
      <t>コウチョウメイ</t>
    </rPh>
    <phoneticPr fontId="2"/>
  </si>
  <si>
    <t>印</t>
    <rPh sb="0" eb="1">
      <t>イン</t>
    </rPh>
    <phoneticPr fontId="2"/>
  </si>
  <si>
    <t>顧問名</t>
    <rPh sb="0" eb="2">
      <t>コモン</t>
    </rPh>
    <rPh sb="2" eb="3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</si>
  <si>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</si>
  <si>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</si>
  <si>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番号</t>
  </si>
  <si>
    <t>学　　校　　名</t>
  </si>
  <si>
    <t>宮城県仙台第一高等学校</t>
  </si>
  <si>
    <t>宮城県仙台第二高等学校</t>
  </si>
  <si>
    <t>宮城県仙台第三高等学校</t>
  </si>
  <si>
    <t>宮城県仙台向山高等学校</t>
  </si>
  <si>
    <t>宮城県仙台南高等学校</t>
  </si>
  <si>
    <t>宮城県仙台東高等学校</t>
  </si>
  <si>
    <t xml:space="preserve">宮城県泉高等学校 </t>
  </si>
  <si>
    <t>宮城県泉館山高等学校</t>
  </si>
  <si>
    <t>宮城県多賀城高等学校</t>
  </si>
  <si>
    <t>宮城県黒川高等学校</t>
  </si>
  <si>
    <t>東北学院高等学校</t>
  </si>
  <si>
    <t>東北学院榴ヶ岡高等学校</t>
  </si>
  <si>
    <t>仙台育英学園高等学校</t>
  </si>
  <si>
    <t>東北高等学校</t>
  </si>
  <si>
    <t>宮城学院高等学校</t>
  </si>
  <si>
    <t>宮城県名取北高等学校</t>
  </si>
  <si>
    <t>宮城県加美農業高等学校</t>
  </si>
  <si>
    <t>宮城県気仙沼高等学校</t>
  </si>
  <si>
    <t>東陵高等学校</t>
  </si>
  <si>
    <t>宮城県富谷高等学校</t>
  </si>
  <si>
    <t>宮城県気仙沼向洋高等学校</t>
  </si>
  <si>
    <t>宮城県中新田高等学校</t>
  </si>
  <si>
    <t>常盤木学園高等学校</t>
  </si>
  <si>
    <t>宮城県利府高等学校</t>
  </si>
  <si>
    <t>聖和学園高等学校</t>
  </si>
  <si>
    <t>仙台白百合学園高等学校</t>
  </si>
  <si>
    <t>略称</t>
    <rPh sb="0" eb="2">
      <t>リャクショウ</t>
    </rPh>
    <phoneticPr fontId="2"/>
  </si>
  <si>
    <t>※個人に関する情報は，本大会の利用目的以外には使用しません。</t>
    <rPh sb="1" eb="3">
      <t>コジン</t>
    </rPh>
    <rPh sb="4" eb="5">
      <t>カン</t>
    </rPh>
    <rPh sb="7" eb="9">
      <t>ジョウホウ</t>
    </rPh>
    <rPh sb="11" eb="12">
      <t>ホン</t>
    </rPh>
    <rPh sb="12" eb="14">
      <t>タイカイ</t>
    </rPh>
    <rPh sb="15" eb="17">
      <t>リヨウ</t>
    </rPh>
    <rPh sb="17" eb="19">
      <t>モクテキ</t>
    </rPh>
    <rPh sb="19" eb="21">
      <t>イガイ</t>
    </rPh>
    <rPh sb="23" eb="25">
      <t>シヨウ</t>
    </rPh>
    <phoneticPr fontId="2"/>
  </si>
  <si>
    <t>ただし，成績等や競技風景の撮影が認められた報道機関により，公開</t>
    <rPh sb="4" eb="6">
      <t>セイセキ</t>
    </rPh>
    <rPh sb="6" eb="7">
      <t>トウ</t>
    </rPh>
    <rPh sb="8" eb="10">
      <t>キョウギ</t>
    </rPh>
    <rPh sb="10" eb="12">
      <t>フウケイ</t>
    </rPh>
    <rPh sb="13" eb="15">
      <t>サツエイ</t>
    </rPh>
    <rPh sb="16" eb="17">
      <t>ミト</t>
    </rPh>
    <rPh sb="21" eb="23">
      <t>ホウドウ</t>
    </rPh>
    <rPh sb="23" eb="25">
      <t>キカン</t>
    </rPh>
    <rPh sb="29" eb="31">
      <t>コウカイ</t>
    </rPh>
    <phoneticPr fontId="2"/>
  </si>
  <si>
    <t>されることがあります。</t>
    <phoneticPr fontId="2"/>
  </si>
  <si>
    <t>（例）</t>
    <rPh sb="1" eb="2">
      <t>レイ</t>
    </rPh>
    <phoneticPr fontId="2"/>
  </si>
  <si>
    <t>太□郎</t>
    <rPh sb="0" eb="1">
      <t>フトシ</t>
    </rPh>
    <rPh sb="2" eb="3">
      <t>ロウ</t>
    </rPh>
    <phoneticPr fontId="2"/>
  </si>
  <si>
    <t>宮□城</t>
    <rPh sb="0" eb="1">
      <t>ミヤ</t>
    </rPh>
    <rPh sb="2" eb="3">
      <t>シロ</t>
    </rPh>
    <phoneticPr fontId="2"/>
  </si>
  <si>
    <t>宮城　太郎　→</t>
    <rPh sb="0" eb="2">
      <t>ミヤギ</t>
    </rPh>
    <rPh sb="3" eb="5">
      <t>タロウ</t>
    </rPh>
    <phoneticPr fontId="2"/>
  </si>
  <si>
    <t>青葉山</t>
    <rPh sb="0" eb="2">
      <t>アオバ</t>
    </rPh>
    <rPh sb="2" eb="3">
      <t>ヤマ</t>
    </rPh>
    <phoneticPr fontId="2"/>
  </si>
  <si>
    <t>次□郎</t>
    <rPh sb="0" eb="1">
      <t>ツギ</t>
    </rPh>
    <rPh sb="2" eb="3">
      <t>ロウ</t>
    </rPh>
    <phoneticPr fontId="2"/>
  </si>
  <si>
    <t>青葉山　桜　→</t>
    <rPh sb="0" eb="2">
      <t>アオバ</t>
    </rPh>
    <rPh sb="2" eb="3">
      <t>ヤマ</t>
    </rPh>
    <rPh sb="4" eb="5">
      <t>サクラ</t>
    </rPh>
    <phoneticPr fontId="2"/>
  </si>
  <si>
    <t>□□桜</t>
    <rPh sb="2" eb="3">
      <t>サクラ</t>
    </rPh>
    <phoneticPr fontId="2"/>
  </si>
  <si>
    <t>泉□□</t>
    <rPh sb="0" eb="1">
      <t>イズミ</t>
    </rPh>
    <phoneticPr fontId="2"/>
  </si>
  <si>
    <t>泉　次郎　→</t>
    <rPh sb="0" eb="1">
      <t>イズミ</t>
    </rPh>
    <rPh sb="2" eb="4">
      <t>ジロウ</t>
    </rPh>
    <phoneticPr fontId="2"/>
  </si>
  <si>
    <t>←男子か女子をリストから選択</t>
    <rPh sb="1" eb="3">
      <t>ダンシ</t>
    </rPh>
    <rPh sb="4" eb="6">
      <t>ジョシ</t>
    </rPh>
    <rPh sb="12" eb="14">
      <t>センタク</t>
    </rPh>
    <phoneticPr fontId="2"/>
  </si>
  <si>
    <t>No.</t>
    <phoneticPr fontId="2"/>
  </si>
  <si>
    <t>←入力</t>
    <rPh sb="1" eb="3">
      <t>ニュウリョク</t>
    </rPh>
    <phoneticPr fontId="2"/>
  </si>
  <si>
    <t>学年変換用欄</t>
    <rPh sb="0" eb="2">
      <t>ガクネン</t>
    </rPh>
    <rPh sb="2" eb="5">
      <t>ヘンカンヨウ</t>
    </rPh>
    <rPh sb="5" eb="6">
      <t>ラン</t>
    </rPh>
    <phoneticPr fontId="2"/>
  </si>
  <si>
    <t>氏　名</t>
    <rPh sb="0" eb="1">
      <t>シ</t>
    </rPh>
    <rPh sb="2" eb="3">
      <t>メイ</t>
    </rPh>
    <phoneticPr fontId="2"/>
  </si>
  <si>
    <t>No.1</t>
    <phoneticPr fontId="2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</si>
  <si>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</si>
  <si>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</si>
  <si>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</si>
  <si>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</si>
  <si>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</si>
  <si>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</si>
  <si>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</si>
  <si>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</si>
  <si>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</si>
  <si>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</si>
  <si>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</si>
  <si>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</si>
  <si>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</si>
  <si>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</si>
  <si>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</si>
  <si>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</si>
  <si>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</si>
  <si>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</si>
  <si>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</si>
  <si>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</si>
  <si>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</si>
  <si>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</si>
  <si>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</si>
  <si>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</si>
  <si>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</si>
  <si>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</si>
  <si>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</si>
  <si>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</si>
  <si>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</si>
  <si>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</t>
    <phoneticPr fontId="2"/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</si>
  <si>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</si>
  <si>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</si>
  <si>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</si>
  <si>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</si>
  <si>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</si>
  <si>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</si>
  <si>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</si>
  <si>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</si>
  <si>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</si>
  <si>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t>No.41</t>
  </si>
  <si>
    <t>No.42</t>
  </si>
  <si>
    <t>No.43</t>
  </si>
  <si>
    <t>No.44</t>
  </si>
  <si>
    <t>No.45</t>
  </si>
  <si>
    <t>No.46</t>
  </si>
  <si>
    <t>No.47</t>
  </si>
  <si>
    <t>No.48</t>
  </si>
  <si>
    <t>No.49</t>
  </si>
  <si>
    <t>No.50</t>
  </si>
  <si>
    <t>No.51</t>
  </si>
  <si>
    <t>No.52</t>
  </si>
  <si>
    <t>No.53</t>
  </si>
  <si>
    <t>No.54</t>
  </si>
  <si>
    <t>No.55</t>
  </si>
  <si>
    <t>No.56</t>
  </si>
  <si>
    <t>No.57</t>
  </si>
  <si>
    <t>No.58</t>
  </si>
  <si>
    <t>No.59</t>
  </si>
  <si>
    <t>No.60</t>
  </si>
  <si>
    <r>
      <t>※姓・名が２文字なら，</t>
    </r>
    <r>
      <rPr>
        <b/>
        <u/>
        <sz val="11"/>
        <color indexed="36"/>
        <rFont val="ＭＳ Ｐゴシック"/>
        <family val="3"/>
        <charset val="128"/>
      </rPr>
      <t>間に全角スペース</t>
    </r>
    <r>
      <rPr>
        <sz val="11"/>
        <color indexed="36"/>
        <rFont val="ＭＳ Ｐゴシック"/>
        <family val="3"/>
        <charset val="128"/>
      </rPr>
      <t>を入れて下さい。３文字（４文字）はスペースなしで入れて下さい。</t>
    </r>
    <rPh sb="1" eb="2">
      <t>セイ</t>
    </rPh>
    <rPh sb="3" eb="4">
      <t>ナ</t>
    </rPh>
    <rPh sb="6" eb="8">
      <t>モジ</t>
    </rPh>
    <rPh sb="11" eb="12">
      <t>アイダ</t>
    </rPh>
    <rPh sb="13" eb="15">
      <t>ゼンカク</t>
    </rPh>
    <rPh sb="20" eb="21">
      <t>イ</t>
    </rPh>
    <rPh sb="23" eb="24">
      <t>クダ</t>
    </rPh>
    <rPh sb="28" eb="30">
      <t>モジ</t>
    </rPh>
    <rPh sb="32" eb="34">
      <t>モジ</t>
    </rPh>
    <rPh sb="43" eb="44">
      <t>イ</t>
    </rPh>
    <rPh sb="46" eb="47">
      <t>クダ</t>
    </rPh>
    <phoneticPr fontId="2"/>
  </si>
  <si>
    <r>
      <t>※姓が１文字なら，</t>
    </r>
    <r>
      <rPr>
        <b/>
        <u/>
        <sz val="11"/>
        <color indexed="36"/>
        <rFont val="ＭＳ Ｐゴシック"/>
        <family val="3"/>
        <charset val="128"/>
      </rPr>
      <t>後に２つ全角スペース</t>
    </r>
    <r>
      <rPr>
        <sz val="11"/>
        <color indexed="36"/>
        <rFont val="ＭＳ Ｐゴシック"/>
        <family val="3"/>
        <charset val="128"/>
      </rPr>
      <t>を，名が１文字なら，</t>
    </r>
    <r>
      <rPr>
        <b/>
        <u/>
        <sz val="11"/>
        <color indexed="36"/>
        <rFont val="ＭＳ Ｐゴシック"/>
        <family val="3"/>
        <charset val="128"/>
      </rPr>
      <t>前に２つ全角スペース</t>
    </r>
    <r>
      <rPr>
        <sz val="11"/>
        <color indexed="36"/>
        <rFont val="ＭＳ Ｐゴシック"/>
        <family val="3"/>
        <charset val="128"/>
      </rPr>
      <t>を入れて下さい。</t>
    </r>
    <rPh sb="1" eb="2">
      <t>セイ</t>
    </rPh>
    <rPh sb="4" eb="6">
      <t>モジ</t>
    </rPh>
    <rPh sb="9" eb="10">
      <t>ウシ</t>
    </rPh>
    <rPh sb="13" eb="15">
      <t>ゼンカク</t>
    </rPh>
    <rPh sb="21" eb="22">
      <t>メイ</t>
    </rPh>
    <rPh sb="29" eb="30">
      <t>マエ</t>
    </rPh>
    <rPh sb="40" eb="41">
      <t>イ</t>
    </rPh>
    <rPh sb="43" eb="44">
      <t>クダ</t>
    </rPh>
    <phoneticPr fontId="2"/>
  </si>
  <si>
    <r>
      <rPr>
        <sz val="11"/>
        <color indexed="36"/>
        <rFont val="ＭＳ Ｐゴシック"/>
        <family val="3"/>
        <charset val="128"/>
      </rPr>
      <t>□はスペースの意味</t>
    </r>
    <rPh sb="7" eb="9">
      <t>イミ</t>
    </rPh>
    <phoneticPr fontId="2"/>
  </si>
  <si>
    <t>　ただし，成績等や競技風景の撮影が認められた報道機関により，公開されることがあります。</t>
    <rPh sb="5" eb="7">
      <t>セイセキ</t>
    </rPh>
    <rPh sb="7" eb="8">
      <t>トウ</t>
    </rPh>
    <rPh sb="9" eb="11">
      <t>キョウギ</t>
    </rPh>
    <rPh sb="11" eb="13">
      <t>フウケイ</t>
    </rPh>
    <rPh sb="14" eb="16">
      <t>サツエイ</t>
    </rPh>
    <rPh sb="17" eb="18">
      <t>ミト</t>
    </rPh>
    <rPh sb="22" eb="24">
      <t>ホウドウ</t>
    </rPh>
    <rPh sb="24" eb="26">
      <t>キカン</t>
    </rPh>
    <rPh sb="30" eb="32">
      <t>コウカイ</t>
    </rPh>
    <phoneticPr fontId="2"/>
  </si>
  <si>
    <t>東陵</t>
  </si>
  <si>
    <t>常盤木</t>
  </si>
  <si>
    <r>
      <t>※関数が崩れてしまいますので，シート内での</t>
    </r>
    <r>
      <rPr>
        <b/>
        <sz val="14"/>
        <color indexed="10"/>
        <rFont val="ＭＳ Ｐゴシック"/>
        <family val="3"/>
        <charset val="128"/>
      </rPr>
      <t>セルの移動</t>
    </r>
    <r>
      <rPr>
        <sz val="11"/>
        <rFont val="ＭＳ Ｐゴシック"/>
        <family val="3"/>
        <charset val="128"/>
      </rPr>
      <t>はしないで下さい。</t>
    </r>
    <phoneticPr fontId="2"/>
  </si>
  <si>
    <t>※直接入力か他のファイルからコピー貼付（値）して下さい。</t>
    <rPh sb="1" eb="3">
      <t>チョクセツ</t>
    </rPh>
    <rPh sb="3" eb="5">
      <t>ニュウリョク</t>
    </rPh>
    <rPh sb="6" eb="7">
      <t>タ</t>
    </rPh>
    <rPh sb="17" eb="18">
      <t>ハ</t>
    </rPh>
    <rPh sb="18" eb="19">
      <t>ツ</t>
    </rPh>
    <rPh sb="20" eb="21">
      <t>アタイ</t>
    </rPh>
    <rPh sb="24" eb="25">
      <t>クダ</t>
    </rPh>
    <phoneticPr fontId="2"/>
  </si>
  <si>
    <t>仙台一</t>
    <rPh sb="0" eb="2">
      <t>センダイ</t>
    </rPh>
    <rPh sb="2" eb="3">
      <t>1</t>
    </rPh>
    <phoneticPr fontId="1"/>
  </si>
  <si>
    <t>仙台二</t>
    <rPh sb="0" eb="2">
      <t>センダイ</t>
    </rPh>
    <rPh sb="2" eb="3">
      <t>2</t>
    </rPh>
    <phoneticPr fontId="1"/>
  </si>
  <si>
    <t>仙台三</t>
    <rPh sb="0" eb="2">
      <t>センダイ</t>
    </rPh>
    <rPh sb="2" eb="3">
      <t>3</t>
    </rPh>
    <phoneticPr fontId="1"/>
  </si>
  <si>
    <t>宮城県宮城第一高等学校</t>
    <rPh sb="3" eb="5">
      <t>ミヤギ</t>
    </rPh>
    <phoneticPr fontId="1"/>
  </si>
  <si>
    <t>宮城一</t>
    <rPh sb="0" eb="2">
      <t>ミヤギ</t>
    </rPh>
    <rPh sb="2" eb="3">
      <t>1</t>
    </rPh>
    <phoneticPr fontId="1"/>
  </si>
  <si>
    <t>宮城県仙台二華高等学校</t>
    <rPh sb="0" eb="3">
      <t>ミヤギケン</t>
    </rPh>
    <rPh sb="3" eb="5">
      <t>センダイ</t>
    </rPh>
    <rPh sb="5" eb="6">
      <t>ニ</t>
    </rPh>
    <rPh sb="6" eb="7">
      <t>ハナ</t>
    </rPh>
    <rPh sb="7" eb="9">
      <t>コウトウ</t>
    </rPh>
    <rPh sb="9" eb="11">
      <t>ガッコウ</t>
    </rPh>
    <phoneticPr fontId="2"/>
  </si>
  <si>
    <t>仙台二華</t>
    <rPh sb="0" eb="2">
      <t>センダイ</t>
    </rPh>
    <rPh sb="2" eb="3">
      <t>ニ</t>
    </rPh>
    <rPh sb="3" eb="4">
      <t>ハナ</t>
    </rPh>
    <phoneticPr fontId="2"/>
  </si>
  <si>
    <t>仙台向山</t>
    <rPh sb="0" eb="2">
      <t>センダイ</t>
    </rPh>
    <rPh sb="2" eb="4">
      <t>ムカイヤマ</t>
    </rPh>
    <phoneticPr fontId="1"/>
  </si>
  <si>
    <t>仙台南</t>
    <rPh sb="0" eb="2">
      <t>センダイ</t>
    </rPh>
    <rPh sb="2" eb="3">
      <t>ミナミ</t>
    </rPh>
    <phoneticPr fontId="1"/>
  </si>
  <si>
    <t>仙台東</t>
    <rPh sb="0" eb="2">
      <t>センダイ</t>
    </rPh>
    <rPh sb="2" eb="3">
      <t>ヒガシ</t>
    </rPh>
    <phoneticPr fontId="1"/>
  </si>
  <si>
    <t>泉</t>
    <rPh sb="0" eb="1">
      <t>イズミ</t>
    </rPh>
    <phoneticPr fontId="1"/>
  </si>
  <si>
    <t>泉館山</t>
    <rPh sb="0" eb="1">
      <t>イズミ</t>
    </rPh>
    <rPh sb="1" eb="3">
      <t>タテヤマ</t>
    </rPh>
    <phoneticPr fontId="1"/>
  </si>
  <si>
    <t>多賀城</t>
    <rPh sb="0" eb="3">
      <t>タガジョウ</t>
    </rPh>
    <phoneticPr fontId="1"/>
  </si>
  <si>
    <t>黒川</t>
    <rPh sb="0" eb="2">
      <t>クロカワ</t>
    </rPh>
    <phoneticPr fontId="1"/>
  </si>
  <si>
    <t>仙台市立仙台高等学校</t>
    <rPh sb="0" eb="2">
      <t>センダイ</t>
    </rPh>
    <rPh sb="2" eb="4">
      <t>シリツ</t>
    </rPh>
    <phoneticPr fontId="1"/>
  </si>
  <si>
    <t>仙台</t>
    <rPh sb="0" eb="2">
      <t>センダイ</t>
    </rPh>
    <phoneticPr fontId="1"/>
  </si>
  <si>
    <t>仙台市立仙台商業高等学校</t>
    <rPh sb="0" eb="2">
      <t>センダイ</t>
    </rPh>
    <rPh sb="2" eb="4">
      <t>シリツ</t>
    </rPh>
    <phoneticPr fontId="1"/>
  </si>
  <si>
    <t>仙台商</t>
    <rPh sb="0" eb="2">
      <t>センダイ</t>
    </rPh>
    <rPh sb="2" eb="3">
      <t>ショウ</t>
    </rPh>
    <phoneticPr fontId="1"/>
  </si>
  <si>
    <t>東北学院</t>
    <rPh sb="0" eb="2">
      <t>トウホク</t>
    </rPh>
    <rPh sb="2" eb="4">
      <t>ガクイン</t>
    </rPh>
    <phoneticPr fontId="1"/>
  </si>
  <si>
    <t>学院榴ヶ岡</t>
    <rPh sb="0" eb="2">
      <t>ガクイン</t>
    </rPh>
    <phoneticPr fontId="1"/>
  </si>
  <si>
    <t>仙台育英</t>
    <rPh sb="0" eb="2">
      <t>センダイ</t>
    </rPh>
    <rPh sb="2" eb="4">
      <t>イクエイ</t>
    </rPh>
    <phoneticPr fontId="1"/>
  </si>
  <si>
    <t>東北</t>
    <rPh sb="0" eb="2">
      <t>トウホク</t>
    </rPh>
    <phoneticPr fontId="1"/>
  </si>
  <si>
    <t>仙台城南高等学校</t>
    <rPh sb="0" eb="2">
      <t>センダイ</t>
    </rPh>
    <rPh sb="2" eb="4">
      <t>ジョウナン</t>
    </rPh>
    <rPh sb="4" eb="6">
      <t>コウトウ</t>
    </rPh>
    <rPh sb="6" eb="8">
      <t>ガッコウ</t>
    </rPh>
    <phoneticPr fontId="1"/>
  </si>
  <si>
    <t>仙台城南</t>
    <rPh sb="0" eb="2">
      <t>センダイ</t>
    </rPh>
    <rPh sb="2" eb="4">
      <t>ジョウナン</t>
    </rPh>
    <phoneticPr fontId="1"/>
  </si>
  <si>
    <t>宮城学院</t>
    <rPh sb="0" eb="2">
      <t>ミヤギ</t>
    </rPh>
    <rPh sb="2" eb="4">
      <t>ガクイン</t>
    </rPh>
    <phoneticPr fontId="1"/>
  </si>
  <si>
    <t>名取北</t>
    <rPh sb="0" eb="2">
      <t>ナトリ</t>
    </rPh>
    <rPh sb="2" eb="3">
      <t>キタ</t>
    </rPh>
    <phoneticPr fontId="1"/>
  </si>
  <si>
    <t>加美農</t>
  </si>
  <si>
    <t>気仙沼</t>
    <rPh sb="0" eb="3">
      <t>ケセンヌマ</t>
    </rPh>
    <phoneticPr fontId="1"/>
  </si>
  <si>
    <t>富谷</t>
    <rPh sb="0" eb="2">
      <t>トミヤ</t>
    </rPh>
    <phoneticPr fontId="1"/>
  </si>
  <si>
    <t>気仙沼向洋</t>
    <rPh sb="0" eb="3">
      <t>ケセンヌマ</t>
    </rPh>
    <rPh sb="3" eb="4">
      <t>ム</t>
    </rPh>
    <rPh sb="4" eb="5">
      <t>ヨウ</t>
    </rPh>
    <phoneticPr fontId="1"/>
  </si>
  <si>
    <t>中新田</t>
    <rPh sb="0" eb="3">
      <t>ナカニイダ</t>
    </rPh>
    <phoneticPr fontId="1"/>
  </si>
  <si>
    <t>仙台高等専門学校名取キャンパス</t>
    <rPh sb="0" eb="2">
      <t>センダイ</t>
    </rPh>
    <rPh sb="8" eb="10">
      <t>ナト</t>
    </rPh>
    <phoneticPr fontId="1"/>
  </si>
  <si>
    <t>仙台高専名取</t>
    <rPh sb="0" eb="2">
      <t>センダイ</t>
    </rPh>
    <rPh sb="2" eb="3">
      <t>コウ</t>
    </rPh>
    <rPh sb="3" eb="4">
      <t>セン</t>
    </rPh>
    <rPh sb="4" eb="6">
      <t>ナトリ</t>
    </rPh>
    <phoneticPr fontId="1"/>
  </si>
  <si>
    <t>利府</t>
    <rPh sb="0" eb="2">
      <t>リフ</t>
    </rPh>
    <phoneticPr fontId="1"/>
  </si>
  <si>
    <t>聖和</t>
    <rPh sb="0" eb="2">
      <t>セイワ</t>
    </rPh>
    <phoneticPr fontId="1"/>
  </si>
  <si>
    <t>白百合</t>
    <rPh sb="0" eb="3">
      <t>シラユリ</t>
    </rPh>
    <phoneticPr fontId="1"/>
  </si>
  <si>
    <t>宮城県石巻高等学校</t>
    <rPh sb="0" eb="3">
      <t>ミヤギケン</t>
    </rPh>
    <rPh sb="3" eb="5">
      <t>イシノマキ</t>
    </rPh>
    <rPh sb="5" eb="7">
      <t>コウトウ</t>
    </rPh>
    <rPh sb="7" eb="9">
      <t>ガッコウ</t>
    </rPh>
    <phoneticPr fontId="1"/>
  </si>
  <si>
    <t>石巻</t>
    <rPh sb="0" eb="2">
      <t>イシノマキ</t>
    </rPh>
    <phoneticPr fontId="1"/>
  </si>
  <si>
    <t>出場数</t>
    <rPh sb="0" eb="2">
      <t>シュツジョウ</t>
    </rPh>
    <rPh sb="2" eb="3">
      <t>スウ</t>
    </rPh>
    <phoneticPr fontId="2"/>
  </si>
  <si>
    <t>(男子)</t>
  </si>
  <si>
    <t>←日付を入力</t>
    <rPh sb="1" eb="3">
      <t>ヒヅケ</t>
    </rPh>
    <rPh sb="4" eb="6">
      <t>ニュウリョク</t>
    </rPh>
    <phoneticPr fontId="2"/>
  </si>
  <si>
    <t>仙台高等専門学校広瀬キャンパス</t>
    <rPh sb="0" eb="2">
      <t>センダイ</t>
    </rPh>
    <rPh sb="2" eb="4">
      <t>コウトウ</t>
    </rPh>
    <rPh sb="4" eb="6">
      <t>センモン</t>
    </rPh>
    <rPh sb="6" eb="8">
      <t>ガッコウ</t>
    </rPh>
    <rPh sb="8" eb="10">
      <t>ヒロセ</t>
    </rPh>
    <phoneticPr fontId="2"/>
  </si>
  <si>
    <t>仙台高専広瀬</t>
    <rPh sb="0" eb="4">
      <t>センダイコウセン</t>
    </rPh>
    <rPh sb="4" eb="6">
      <t>ヒロセ</t>
    </rPh>
    <phoneticPr fontId="2"/>
  </si>
  <si>
    <t>令和５年度　宮城県高等学校テニス選手権大会</t>
    <phoneticPr fontId="2"/>
  </si>
  <si>
    <r>
      <t>このファイルは</t>
    </r>
    <r>
      <rPr>
        <b/>
        <sz val="11"/>
        <color indexed="36"/>
        <rFont val="ＭＳ Ｐゴシック"/>
        <family val="3"/>
        <charset val="128"/>
      </rPr>
      <t>令和５年度</t>
    </r>
    <r>
      <rPr>
        <sz val="11"/>
        <color indexed="10"/>
        <rFont val="ＭＳ Ｐゴシック"/>
        <family val="3"/>
        <charset val="128"/>
      </rPr>
      <t>版です。毎年最新版を使用して下さい。</t>
    </r>
    <rPh sb="7" eb="9">
      <t>レイワ</t>
    </rPh>
    <rPh sb="10" eb="12">
      <t>ネンド</t>
    </rPh>
    <rPh sb="12" eb="14">
      <t>ヘイネンド</t>
    </rPh>
    <rPh sb="16" eb="18">
      <t>マイトシ</t>
    </rPh>
    <rPh sb="18" eb="21">
      <t>サイシンバン</t>
    </rPh>
    <rPh sb="22" eb="24">
      <t>シヨウ</t>
    </rPh>
    <rPh sb="26" eb="2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</si>
</sst>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36"/>
      <name val="ＭＳ Ｐゴシック"/>
      <family val="3"/>
      <charset val="128"/>
    </font>
    <font>
      <b/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3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1"/>
      <color rgb="FF7030A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  <xf numFmtId="0" fontId="4" fillId="0" borderId="0" xfId="0" applyFont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Fo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10" xfId="0" applyBorder="1">
      <alignment vertical="center"/>
    </xf>
    <xf numFmtId="0" fontId="6" fillId="0" borderId="10" xfId="0" applyFont="1" applyBorder="1">
      <alignment vertical="center"/>
    </xf>
    <xf numFmtId="0" fontId="5" fillId="0" borderId="0" xfId="0" applyFont="1" applyBorder="1" applyAlignment="1">
      <alignment horizontal="center"/>
    </xf>
    <xf numFmtId="0" fontId="5" fillId="0" borderId="13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0" borderId="14" xfId="0" applyFont="1" applyBorder="1" applyAlignment="1">
      <alignment horizontal="righ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right" vertical="center" indent="1"/>
    </xf>
    <xf numFmtId="0" fontId="6" fillId="0" borderId="16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right" vertical="center" indent="1"/>
    </xf>
    <xf numFmtId="0" fontId="16" fillId="0" borderId="8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right" indent="2"/>
    </xf>
    <xf numFmtId="0" fontId="5" fillId="0" borderId="10" xfId="0" applyFont="1" applyBorder="1" applyAlignment="1">
      <alignment horizontal="right" indent="2"/>
    </xf>
    <xf numFmtId="0" fontId="0" fillId="0" borderId="17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23" xfId="0" quotePrefix="1" applyBorder="1" applyAlignment="1">
      <alignment horizontal="center" vertical="center"/>
    </xf>
    <xf numFmtId="0" fontId="0" fillId="0" borderId="24" xfId="0" quotePrefix="1" applyBorder="1" applyAlignment="1">
      <alignment horizontal="center" vertical="center"/>
    </xf>
    <xf numFmtId="0" fontId="0" fillId="0" borderId="25" xfId="0" quotePrefix="1" applyBorder="1" applyAlignment="1">
      <alignment horizontal="center" vertical="center"/>
    </xf>
    <xf numFmtId="0" fontId="0" fillId="0" borderId="26" xfId="0" quotePrefix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0" fillId="0" borderId="21" xfId="0" quotePrefix="1" applyBorder="1" applyAlignment="1">
      <alignment horizontal="center" vertical="center"/>
    </xf>
    <xf numFmtId="176" fontId="0" fillId="0" borderId="0" xfId="0" quotePrefix="1" applyNumberFormat="1" applyAlignment="1">
      <alignment horizontal="right" vertical="center"/>
    </xf>
    <xf numFmtId="0" fontId="0" fillId="0" borderId="27" xfId="0" quotePrefix="1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</xdr:row>
      <xdr:rowOff>9525</xdr:rowOff>
    </xdr:from>
    <xdr:to>
      <xdr:col>4</xdr:col>
      <xdr:colOff>123826</xdr:colOff>
      <xdr:row>3</xdr:row>
      <xdr:rowOff>114300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D30D7DA0-6476-34F8-B9C8-C98FC77D8D05}"/>
            </a:ext>
          </a:extLst>
        </xdr:cNvPr>
        <xdr:cNvSpPr/>
      </xdr:nvSpPr>
      <xdr:spPr bwMode="auto">
        <a:xfrm>
          <a:off x="971550" y="581025"/>
          <a:ext cx="2524126" cy="295275"/>
        </a:xfrm>
        <a:prstGeom prst="wedgeRoundRectCallout">
          <a:avLst>
            <a:gd name="adj1" fmla="val -14795"/>
            <a:gd name="adj2" fmla="val 103241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学校名一覧の番号を半角数字で入力</a:t>
          </a:r>
        </a:p>
      </xdr:txBody>
    </xdr:sp>
    <xdr:clientData fPrintsWithSheet="0"/>
  </xdr:twoCellAnchor>
  <xdr:twoCellAnchor>
    <xdr:from>
      <xdr:col>4</xdr:col>
      <xdr:colOff>1238250</xdr:colOff>
      <xdr:row>5</xdr:row>
      <xdr:rowOff>238125</xdr:rowOff>
    </xdr:from>
    <xdr:to>
      <xdr:col>7</xdr:col>
      <xdr:colOff>161925</xdr:colOff>
      <xdr:row>7</xdr:row>
      <xdr:rowOff>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4F381C06-C8D5-F608-5D35-AF6A21E36307}"/>
            </a:ext>
          </a:extLst>
        </xdr:cNvPr>
        <xdr:cNvSpPr/>
      </xdr:nvSpPr>
      <xdr:spPr bwMode="auto">
        <a:xfrm>
          <a:off x="4610100" y="1619250"/>
          <a:ext cx="1200150" cy="295275"/>
        </a:xfrm>
        <a:prstGeom prst="wedgeRoundRectCallout">
          <a:avLst>
            <a:gd name="adj1" fmla="val -17970"/>
            <a:gd name="adj2" fmla="val 77435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1238250</xdr:colOff>
      <xdr:row>5</xdr:row>
      <xdr:rowOff>238125</xdr:rowOff>
    </xdr:from>
    <xdr:to>
      <xdr:col>7</xdr:col>
      <xdr:colOff>161925</xdr:colOff>
      <xdr:row>7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71ADACB7-964E-E6C4-0933-92C091A48F29}"/>
            </a:ext>
          </a:extLst>
        </xdr:cNvPr>
        <xdr:cNvSpPr/>
      </xdr:nvSpPr>
      <xdr:spPr bwMode="auto">
        <a:xfrm>
          <a:off x="4610100" y="1619250"/>
          <a:ext cx="1200150" cy="295275"/>
        </a:xfrm>
        <a:prstGeom prst="wedgeRoundRectCallout">
          <a:avLst>
            <a:gd name="adj1" fmla="val -17970"/>
            <a:gd name="adj2" fmla="val 77435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I2" sqref="I2"/>
    </sheetView>
  </sheetViews>
  <sheetFormatPr defaultRowHeight="13.5" x14ac:dyDescent="0.15"/>
  <cols>
    <col min="3" max="4" width="13.125" customWidth="1"/>
    <col min="5" max="5" width="18.5" customWidth="1"/>
    <col min="6" max="6" width="7.375" customWidth="1"/>
    <col min="7" max="7" width="4" customWidth="1"/>
    <col min="8" max="8" width="22.5" customWidth="1"/>
    <col min="12" max="13" width="13.125" customWidth="1"/>
  </cols>
  <sheetData>
    <row r="1" spans="1:13" ht="22.5" customHeight="1" x14ac:dyDescent="0.15">
      <c r="A1" s="57" t="s">
        <v>172</v>
      </c>
      <c r="B1" s="57"/>
      <c r="C1" s="58"/>
      <c r="D1" s="58"/>
      <c r="E1" s="58"/>
      <c r="F1" s="58"/>
      <c r="G1" s="58"/>
      <c r="H1" s="58"/>
      <c r="I1" s="26" t="s">
        <v>173</v>
      </c>
    </row>
    <row r="2" spans="1:13" ht="22.5" customHeight="1" x14ac:dyDescent="0.15">
      <c r="B2" s="11"/>
      <c r="C2" s="12"/>
      <c r="D2" s="64" t="s">
        <v>0</v>
      </c>
      <c r="E2" s="64"/>
      <c r="F2" s="64"/>
      <c r="G2" s="65" t="s">
        <v>168</v>
      </c>
      <c r="H2" s="65"/>
      <c r="I2" s="26" t="s">
        <v>56</v>
      </c>
    </row>
    <row r="3" spans="1:13" ht="15" customHeight="1" x14ac:dyDescent="0.15">
      <c r="A3" s="11"/>
      <c r="B3" s="11"/>
      <c r="C3" s="25"/>
      <c r="D3" s="24"/>
      <c r="E3" s="12"/>
      <c r="F3" s="12"/>
      <c r="G3" s="12"/>
      <c r="H3" s="12"/>
    </row>
    <row r="4" spans="1:13" ht="15" customHeight="1" thickBot="1" x14ac:dyDescent="0.2">
      <c r="C4" s="29"/>
    </row>
    <row r="5" spans="1:13" ht="33.75" customHeight="1" thickBot="1" x14ac:dyDescent="0.2">
      <c r="A5" s="1" t="s">
        <v>1</v>
      </c>
      <c r="B5" s="28" t="s">
        <v>57</v>
      </c>
      <c r="C5" s="33"/>
      <c r="D5" s="61" t="str">
        <f>IF(C5&lt;&gt;0,VLOOKUP($C$5,学校名一覧!$A$2:$C$35,2),"")</f>
        <v/>
      </c>
      <c r="E5" s="62"/>
      <c r="F5" s="62"/>
      <c r="G5" s="62"/>
      <c r="H5" s="63"/>
      <c r="I5" s="50"/>
    </row>
    <row r="6" spans="1:13" ht="22.5" customHeight="1" thickTop="1" x14ac:dyDescent="0.15">
      <c r="A6" s="66" t="s">
        <v>2</v>
      </c>
      <c r="B6" s="67"/>
      <c r="C6" s="59" t="s">
        <v>3</v>
      </c>
      <c r="D6" s="60"/>
      <c r="E6" s="70" t="s">
        <v>4</v>
      </c>
      <c r="F6" s="55" t="s">
        <v>5</v>
      </c>
      <c r="G6" s="56"/>
      <c r="H6" s="3" t="s">
        <v>6</v>
      </c>
      <c r="I6" s="49" t="s">
        <v>128</v>
      </c>
    </row>
    <row r="7" spans="1:13" ht="19.5" customHeight="1" x14ac:dyDescent="0.15">
      <c r="A7" s="68"/>
      <c r="B7" s="69"/>
      <c r="C7" s="9" t="s">
        <v>12</v>
      </c>
      <c r="D7" s="10" t="s">
        <v>13</v>
      </c>
      <c r="E7" s="60"/>
      <c r="F7" s="27"/>
      <c r="G7" s="2"/>
      <c r="H7" s="3"/>
      <c r="I7" s="49" t="s">
        <v>127</v>
      </c>
    </row>
    <row r="8" spans="1:13" ht="26.25" customHeight="1" x14ac:dyDescent="0.15">
      <c r="A8" s="53" t="s">
        <v>61</v>
      </c>
      <c r="B8" s="54"/>
      <c r="C8" s="43"/>
      <c r="D8" s="44"/>
      <c r="E8" s="4" t="str">
        <f>IF(C8&lt;&gt;0,VLOOKUP($C$5,学校名一覧!$A$2:$C$35,3),"")</f>
        <v/>
      </c>
      <c r="F8" s="4"/>
      <c r="G8" s="4" t="s">
        <v>7</v>
      </c>
      <c r="H8" s="19"/>
      <c r="I8" s="37" t="s">
        <v>121</v>
      </c>
      <c r="J8" s="38"/>
      <c r="K8" s="38"/>
      <c r="L8" s="38"/>
      <c r="M8" s="26"/>
    </row>
    <row r="9" spans="1:13" ht="26.25" customHeight="1" x14ac:dyDescent="0.15">
      <c r="A9" s="53" t="s">
        <v>62</v>
      </c>
      <c r="B9" s="54"/>
      <c r="C9" s="43"/>
      <c r="D9" s="44"/>
      <c r="E9" s="4" t="str">
        <f>IF(C9&lt;&gt;0,VLOOKUP($C$5,学校名一覧!$A$2:$C$35,3),"")</f>
        <v/>
      </c>
      <c r="F9" s="4"/>
      <c r="G9" s="4" t="s">
        <v>7</v>
      </c>
      <c r="H9" s="19"/>
      <c r="I9" s="37" t="s">
        <v>122</v>
      </c>
      <c r="J9" s="38"/>
      <c r="K9" s="38"/>
      <c r="L9" s="38"/>
      <c r="M9" s="26"/>
    </row>
    <row r="10" spans="1:13" ht="26.25" customHeight="1" x14ac:dyDescent="0.15">
      <c r="A10" s="53" t="s">
        <v>63</v>
      </c>
      <c r="B10" s="54"/>
      <c r="C10" s="43"/>
      <c r="D10" s="44"/>
      <c r="E10" s="4" t="str">
        <f>IF(C10&lt;&gt;0,VLOOKUP($C$5,学校名一覧!$A$2:$C$35,3),"")</f>
        <v/>
      </c>
      <c r="F10" s="4"/>
      <c r="G10" s="4" t="s">
        <v>7</v>
      </c>
      <c r="H10" s="19"/>
      <c r="I10" s="38"/>
      <c r="J10" s="38"/>
      <c r="K10" s="38"/>
      <c r="L10" s="42" t="s">
        <v>12</v>
      </c>
      <c r="M10" s="42" t="s">
        <v>13</v>
      </c>
    </row>
    <row r="11" spans="1:13" ht="26.25" customHeight="1" x14ac:dyDescent="0.15">
      <c r="A11" s="53" t="s">
        <v>64</v>
      </c>
      <c r="B11" s="54"/>
      <c r="C11" s="43"/>
      <c r="D11" s="44"/>
      <c r="E11" s="4" t="str">
        <f>IF(C11&lt;&gt;0,VLOOKUP($C$5,学校名一覧!$A$2:$C$35,3),"")</f>
        <v/>
      </c>
      <c r="F11" s="4"/>
      <c r="G11" s="4" t="s">
        <v>7</v>
      </c>
      <c r="H11" s="19"/>
      <c r="I11" s="39" t="s">
        <v>46</v>
      </c>
      <c r="J11" s="40" t="s">
        <v>49</v>
      </c>
      <c r="K11" s="40"/>
      <c r="L11" s="47" t="s">
        <v>48</v>
      </c>
      <c r="M11" s="48" t="s">
        <v>47</v>
      </c>
    </row>
    <row r="12" spans="1:13" ht="26.25" customHeight="1" x14ac:dyDescent="0.15">
      <c r="A12" s="53" t="s">
        <v>65</v>
      </c>
      <c r="B12" s="54"/>
      <c r="C12" s="43"/>
      <c r="D12" s="44"/>
      <c r="E12" s="4" t="str">
        <f>IF(C12&lt;&gt;0,VLOOKUP($C$5,学校名一覧!$A$2:$C$35,3),"")</f>
        <v/>
      </c>
      <c r="F12" s="4"/>
      <c r="G12" s="4" t="s">
        <v>7</v>
      </c>
      <c r="H12" s="19"/>
      <c r="I12" s="38"/>
      <c r="J12" s="40" t="s">
        <v>55</v>
      </c>
      <c r="K12" s="40"/>
      <c r="L12" s="47" t="s">
        <v>54</v>
      </c>
      <c r="M12" s="48" t="s">
        <v>51</v>
      </c>
    </row>
    <row r="13" spans="1:13" ht="26.25" customHeight="1" x14ac:dyDescent="0.15">
      <c r="A13" s="53" t="s">
        <v>66</v>
      </c>
      <c r="B13" s="54"/>
      <c r="C13" s="43"/>
      <c r="D13" s="44"/>
      <c r="E13" s="4" t="str">
        <f>IF(C13&lt;&gt;0,VLOOKUP($C$5,学校名一覧!$A$2:$C$35,3),"")</f>
        <v/>
      </c>
      <c r="F13" s="4"/>
      <c r="G13" s="4" t="s">
        <v>7</v>
      </c>
      <c r="H13" s="19"/>
      <c r="I13" s="38"/>
      <c r="J13" s="40" t="s">
        <v>52</v>
      </c>
      <c r="K13" s="40"/>
      <c r="L13" s="47" t="s">
        <v>50</v>
      </c>
      <c r="M13" s="48" t="s">
        <v>53</v>
      </c>
    </row>
    <row r="14" spans="1:13" ht="26.25" customHeight="1" x14ac:dyDescent="0.15">
      <c r="A14" s="53" t="s">
        <v>67</v>
      </c>
      <c r="B14" s="54"/>
      <c r="C14" s="43"/>
      <c r="D14" s="44"/>
      <c r="E14" s="4" t="str">
        <f>IF(C14&lt;&gt;0,VLOOKUP($C$5,学校名一覧!$A$2:$C$35,3),"")</f>
        <v/>
      </c>
      <c r="F14" s="4"/>
      <c r="G14" s="4" t="s">
        <v>7</v>
      </c>
      <c r="H14" s="19"/>
      <c r="I14" s="38"/>
      <c r="J14" s="38"/>
      <c r="K14" s="38"/>
      <c r="L14" s="38"/>
      <c r="M14" s="26"/>
    </row>
    <row r="15" spans="1:13" ht="26.25" customHeight="1" x14ac:dyDescent="0.15">
      <c r="A15" s="53" t="s">
        <v>68</v>
      </c>
      <c r="B15" s="54"/>
      <c r="C15" s="43"/>
      <c r="D15" s="44"/>
      <c r="E15" s="4" t="str">
        <f>IF(C15&lt;&gt;0,VLOOKUP($C$5,学校名一覧!$A$2:$C$35,3),"")</f>
        <v/>
      </c>
      <c r="F15" s="4"/>
      <c r="G15" s="4" t="s">
        <v>7</v>
      </c>
      <c r="H15" s="19"/>
      <c r="I15" s="38"/>
      <c r="J15" s="38"/>
      <c r="K15" s="38"/>
      <c r="L15" s="41" t="s">
        <v>123</v>
      </c>
      <c r="M15" s="26"/>
    </row>
    <row r="16" spans="1:13" ht="26.25" customHeight="1" x14ac:dyDescent="0.15">
      <c r="A16" s="53" t="s">
        <v>69</v>
      </c>
      <c r="B16" s="54"/>
      <c r="C16" s="43"/>
      <c r="D16" s="44"/>
      <c r="E16" s="4" t="str">
        <f>IF(C16&lt;&gt;0,VLOOKUP($C$5,学校名一覧!$A$2:$C$35,3),"")</f>
        <v/>
      </c>
      <c r="F16" s="4"/>
      <c r="G16" s="4" t="s">
        <v>7</v>
      </c>
      <c r="H16" s="19"/>
    </row>
    <row r="17" spans="1:8" ht="26.25" customHeight="1" x14ac:dyDescent="0.15">
      <c r="A17" s="53" t="s">
        <v>70</v>
      </c>
      <c r="B17" s="54"/>
      <c r="C17" s="43"/>
      <c r="D17" s="44"/>
      <c r="E17" s="4" t="str">
        <f>IF(C17&lt;&gt;0,VLOOKUP($C$5,学校名一覧!$A$2:$C$35,3),"")</f>
        <v/>
      </c>
      <c r="F17" s="4"/>
      <c r="G17" s="4" t="s">
        <v>7</v>
      </c>
      <c r="H17" s="19"/>
    </row>
    <row r="18" spans="1:8" ht="26.25" customHeight="1" x14ac:dyDescent="0.15">
      <c r="A18" s="53" t="s">
        <v>71</v>
      </c>
      <c r="B18" s="54"/>
      <c r="C18" s="43"/>
      <c r="D18" s="44"/>
      <c r="E18" s="4" t="str">
        <f>IF(C18&lt;&gt;0,VLOOKUP($C$5,学校名一覧!$A$2:$C$35,3),"")</f>
        <v/>
      </c>
      <c r="F18" s="4"/>
      <c r="G18" s="4" t="s">
        <v>7</v>
      </c>
      <c r="H18" s="19"/>
    </row>
    <row r="19" spans="1:8" ht="26.25" customHeight="1" x14ac:dyDescent="0.15">
      <c r="A19" s="53" t="s">
        <v>72</v>
      </c>
      <c r="B19" s="54"/>
      <c r="C19" s="43"/>
      <c r="D19" s="44"/>
      <c r="E19" s="4" t="str">
        <f>IF(C19&lt;&gt;0,VLOOKUP($C$5,学校名一覧!$A$2:$C$35,3),"")</f>
        <v/>
      </c>
      <c r="F19" s="4"/>
      <c r="G19" s="4" t="s">
        <v>7</v>
      </c>
      <c r="H19" s="19"/>
    </row>
    <row r="20" spans="1:8" ht="26.25" customHeight="1" x14ac:dyDescent="0.15">
      <c r="A20" s="53" t="s">
        <v>73</v>
      </c>
      <c r="B20" s="54"/>
      <c r="C20" s="43"/>
      <c r="D20" s="44"/>
      <c r="E20" s="4" t="str">
        <f>IF(C20&lt;&gt;0,VLOOKUP($C$5,学校名一覧!$A$2:$C$35,3),"")</f>
        <v/>
      </c>
      <c r="F20" s="4"/>
      <c r="G20" s="4" t="s">
        <v>7</v>
      </c>
      <c r="H20" s="19"/>
    </row>
    <row r="21" spans="1:8" ht="26.25" customHeight="1" x14ac:dyDescent="0.15">
      <c r="A21" s="53" t="s">
        <v>74</v>
      </c>
      <c r="B21" s="54"/>
      <c r="C21" s="43"/>
      <c r="D21" s="44"/>
      <c r="E21" s="4" t="str">
        <f>IF(C21&lt;&gt;0,VLOOKUP($C$5,学校名一覧!$A$2:$C$35,3),"")</f>
        <v/>
      </c>
      <c r="F21" s="4"/>
      <c r="G21" s="4" t="s">
        <v>7</v>
      </c>
      <c r="H21" s="19"/>
    </row>
    <row r="22" spans="1:8" ht="26.25" customHeight="1" x14ac:dyDescent="0.15">
      <c r="A22" s="53" t="s">
        <v>75</v>
      </c>
      <c r="B22" s="54"/>
      <c r="C22" s="43"/>
      <c r="D22" s="44"/>
      <c r="E22" s="4" t="str">
        <f>IF(C22&lt;&gt;0,VLOOKUP($C$5,学校名一覧!$A$2:$C$35,3),"")</f>
        <v/>
      </c>
      <c r="F22" s="4"/>
      <c r="G22" s="4" t="s">
        <v>7</v>
      </c>
      <c r="H22" s="19"/>
    </row>
    <row r="23" spans="1:8" ht="26.25" customHeight="1" x14ac:dyDescent="0.15">
      <c r="A23" s="53" t="s">
        <v>76</v>
      </c>
      <c r="B23" s="54"/>
      <c r="C23" s="43"/>
      <c r="D23" s="44"/>
      <c r="E23" s="4" t="str">
        <f>IF(C23&lt;&gt;0,VLOOKUP($C$5,学校名一覧!$A$2:$C$35,3),"")</f>
        <v/>
      </c>
      <c r="F23" s="4"/>
      <c r="G23" s="4" t="s">
        <v>7</v>
      </c>
      <c r="H23" s="19"/>
    </row>
    <row r="24" spans="1:8" ht="26.25" customHeight="1" x14ac:dyDescent="0.15">
      <c r="A24" s="53" t="s">
        <v>77</v>
      </c>
      <c r="B24" s="54"/>
      <c r="C24" s="43"/>
      <c r="D24" s="44"/>
      <c r="E24" s="4" t="str">
        <f>IF(C24&lt;&gt;0,VLOOKUP($C$5,学校名一覧!$A$2:$C$35,3),"")</f>
        <v/>
      </c>
      <c r="F24" s="4"/>
      <c r="G24" s="4" t="s">
        <v>7</v>
      </c>
      <c r="H24" s="19"/>
    </row>
    <row r="25" spans="1:8" ht="26.25" customHeight="1" x14ac:dyDescent="0.15">
      <c r="A25" s="53" t="s">
        <v>78</v>
      </c>
      <c r="B25" s="54"/>
      <c r="C25" s="43"/>
      <c r="D25" s="44"/>
      <c r="E25" s="4" t="str">
        <f>IF(C25&lt;&gt;0,VLOOKUP($C$5,学校名一覧!$A$2:$C$35,3),"")</f>
        <v/>
      </c>
      <c r="F25" s="4"/>
      <c r="G25" s="4" t="s">
        <v>7</v>
      </c>
      <c r="H25" s="19"/>
    </row>
    <row r="26" spans="1:8" ht="26.25" customHeight="1" x14ac:dyDescent="0.15">
      <c r="A26" s="53" t="s">
        <v>79</v>
      </c>
      <c r="B26" s="54"/>
      <c r="C26" s="43"/>
      <c r="D26" s="44"/>
      <c r="E26" s="4" t="str">
        <f>IF(C26&lt;&gt;0,VLOOKUP($C$5,学校名一覧!$A$2:$C$35,3),"")</f>
        <v/>
      </c>
      <c r="F26" s="4"/>
      <c r="G26" s="4" t="s">
        <v>7</v>
      </c>
      <c r="H26" s="19"/>
    </row>
    <row r="27" spans="1:8" ht="26.25" customHeight="1" x14ac:dyDescent="0.15">
      <c r="A27" s="53" t="s">
        <v>80</v>
      </c>
      <c r="B27" s="54"/>
      <c r="C27" s="43"/>
      <c r="D27" s="44"/>
      <c r="E27" s="4" t="str">
        <f>IF(C27&lt;&gt;0,VLOOKUP($C$5,学校名一覧!$A$2:$C$35,3),"")</f>
        <v/>
      </c>
      <c r="F27" s="4"/>
      <c r="G27" s="4" t="s">
        <v>7</v>
      </c>
      <c r="H27" s="19"/>
    </row>
    <row r="28" spans="1:8" ht="26.25" customHeight="1" x14ac:dyDescent="0.15">
      <c r="A28" s="53" t="s">
        <v>81</v>
      </c>
      <c r="B28" s="54"/>
      <c r="C28" s="43"/>
      <c r="D28" s="44"/>
      <c r="E28" s="4" t="str">
        <f>IF(C28&lt;&gt;0,VLOOKUP($C$5,学校名一覧!$A$2:$C$35,3),"")</f>
        <v/>
      </c>
      <c r="F28" s="4"/>
      <c r="G28" s="4" t="s">
        <v>7</v>
      </c>
      <c r="H28" s="19"/>
    </row>
    <row r="29" spans="1:8" ht="26.25" customHeight="1" x14ac:dyDescent="0.15">
      <c r="A29" s="53" t="s">
        <v>82</v>
      </c>
      <c r="B29" s="54"/>
      <c r="C29" s="43"/>
      <c r="D29" s="44"/>
      <c r="E29" s="4" t="str">
        <f>IF(C29&lt;&gt;0,VLOOKUP($C$5,学校名一覧!$A$2:$C$35,3),"")</f>
        <v/>
      </c>
      <c r="F29" s="4"/>
      <c r="G29" s="4" t="s">
        <v>7</v>
      </c>
      <c r="H29" s="19"/>
    </row>
    <row r="30" spans="1:8" ht="26.25" customHeight="1" x14ac:dyDescent="0.15">
      <c r="A30" s="53" t="s">
        <v>83</v>
      </c>
      <c r="B30" s="54"/>
      <c r="C30" s="43"/>
      <c r="D30" s="44"/>
      <c r="E30" s="4" t="str">
        <f>IF(C30&lt;&gt;0,VLOOKUP($C$5,学校名一覧!$A$2:$C$35,3),"")</f>
        <v/>
      </c>
      <c r="F30" s="4"/>
      <c r="G30" s="4" t="s">
        <v>7</v>
      </c>
      <c r="H30" s="19"/>
    </row>
    <row r="31" spans="1:8" ht="26.25" customHeight="1" x14ac:dyDescent="0.15">
      <c r="A31" s="53" t="s">
        <v>84</v>
      </c>
      <c r="B31" s="54"/>
      <c r="C31" s="43"/>
      <c r="D31" s="44"/>
      <c r="E31" s="4" t="str">
        <f>IF(C31&lt;&gt;0,VLOOKUP($C$5,学校名一覧!$A$2:$C$35,3),"")</f>
        <v/>
      </c>
      <c r="F31" s="4"/>
      <c r="G31" s="4" t="s">
        <v>7</v>
      </c>
      <c r="H31" s="19"/>
    </row>
    <row r="32" spans="1:8" ht="26.25" customHeight="1" x14ac:dyDescent="0.15">
      <c r="A32" s="53" t="s">
        <v>85</v>
      </c>
      <c r="B32" s="54"/>
      <c r="C32" s="43"/>
      <c r="D32" s="44"/>
      <c r="E32" s="4" t="str">
        <f>IF(C32&lt;&gt;0,VLOOKUP($C$5,学校名一覧!$A$2:$C$35,3),"")</f>
        <v/>
      </c>
      <c r="F32" s="4"/>
      <c r="G32" s="4" t="s">
        <v>7</v>
      </c>
      <c r="H32" s="19"/>
    </row>
    <row r="33" spans="1:9" ht="26.25" customHeight="1" x14ac:dyDescent="0.15">
      <c r="A33" s="53" t="s">
        <v>86</v>
      </c>
      <c r="B33" s="54"/>
      <c r="C33" s="43"/>
      <c r="D33" s="44"/>
      <c r="E33" s="4" t="str">
        <f>IF(C33&lt;&gt;0,VLOOKUP($C$5,学校名一覧!$A$2:$C$35,3),"")</f>
        <v/>
      </c>
      <c r="F33" s="4"/>
      <c r="G33" s="4" t="s">
        <v>7</v>
      </c>
      <c r="H33" s="19"/>
    </row>
    <row r="34" spans="1:9" ht="26.25" customHeight="1" x14ac:dyDescent="0.15">
      <c r="A34" s="53" t="s">
        <v>87</v>
      </c>
      <c r="B34" s="54"/>
      <c r="C34" s="43"/>
      <c r="D34" s="44"/>
      <c r="E34" s="4" t="str">
        <f>IF(C34&lt;&gt;0,VLOOKUP($C$5,学校名一覧!$A$2:$C$35,3),"")</f>
        <v/>
      </c>
      <c r="F34" s="4"/>
      <c r="G34" s="4" t="s">
        <v>7</v>
      </c>
      <c r="H34" s="19"/>
    </row>
    <row r="35" spans="1:9" ht="26.25" customHeight="1" x14ac:dyDescent="0.15">
      <c r="A35" s="53" t="s">
        <v>88</v>
      </c>
      <c r="B35" s="54"/>
      <c r="C35" s="43"/>
      <c r="D35" s="44"/>
      <c r="E35" s="4" t="str">
        <f>IF(C35&lt;&gt;0,VLOOKUP($C$5,学校名一覧!$A$2:$C$35,3),"")</f>
        <v/>
      </c>
      <c r="F35" s="4"/>
      <c r="G35" s="4" t="s">
        <v>7</v>
      </c>
      <c r="H35" s="19"/>
    </row>
    <row r="36" spans="1:9" ht="26.25" customHeight="1" x14ac:dyDescent="0.15">
      <c r="A36" s="53" t="s">
        <v>89</v>
      </c>
      <c r="B36" s="54"/>
      <c r="C36" s="43"/>
      <c r="D36" s="44"/>
      <c r="E36" s="4" t="str">
        <f>IF(C36&lt;&gt;0,VLOOKUP($C$5,学校名一覧!$A$2:$C$35,3),"")</f>
        <v/>
      </c>
      <c r="F36" s="4"/>
      <c r="G36" s="4" t="s">
        <v>7</v>
      </c>
      <c r="H36" s="19"/>
    </row>
    <row r="37" spans="1:9" ht="26.25" customHeight="1" thickBot="1" x14ac:dyDescent="0.2">
      <c r="A37" s="72" t="s">
        <v>90</v>
      </c>
      <c r="B37" s="73"/>
      <c r="C37" s="45"/>
      <c r="D37" s="46"/>
      <c r="E37" s="5" t="str">
        <f>IF(C37&lt;&gt;0,VLOOKUP($C$5,学校名一覧!$A$2:$C$35,3),"")</f>
        <v/>
      </c>
      <c r="F37" s="5"/>
      <c r="G37" s="5" t="s">
        <v>7</v>
      </c>
      <c r="H37" s="23"/>
    </row>
    <row r="40" spans="1:9" ht="15.75" customHeight="1" x14ac:dyDescent="0.15">
      <c r="A40" s="71" t="s">
        <v>8</v>
      </c>
      <c r="B40" s="71"/>
      <c r="C40" s="71"/>
      <c r="D40" s="71"/>
      <c r="E40" s="6"/>
      <c r="F40" s="6"/>
      <c r="G40" s="74">
        <f ca="1">TODAY()</f>
        <v>45044</v>
      </c>
      <c r="H40" s="74"/>
      <c r="I40" s="26" t="s">
        <v>169</v>
      </c>
    </row>
    <row r="42" spans="1:9" ht="13.5" customHeight="1" x14ac:dyDescent="0.15">
      <c r="E42" s="51"/>
      <c r="F42" s="51"/>
    </row>
    <row r="43" spans="1:9" ht="13.5" customHeight="1" x14ac:dyDescent="0.15">
      <c r="D43" s="21" t="s">
        <v>9</v>
      </c>
      <c r="E43" s="52"/>
      <c r="F43" s="52"/>
      <c r="G43" s="20" t="s">
        <v>10</v>
      </c>
      <c r="H43" s="8"/>
      <c r="I43" s="26" t="s">
        <v>58</v>
      </c>
    </row>
    <row r="44" spans="1:9" x14ac:dyDescent="0.15">
      <c r="D44" s="7"/>
      <c r="E44" s="7"/>
      <c r="F44" s="7"/>
      <c r="G44" s="7"/>
      <c r="H44" s="8"/>
    </row>
    <row r="45" spans="1:9" ht="13.5" customHeight="1" x14ac:dyDescent="0.15">
      <c r="D45" s="8"/>
      <c r="E45" s="51"/>
      <c r="F45" s="51"/>
      <c r="G45" s="8"/>
      <c r="H45" s="8"/>
    </row>
    <row r="46" spans="1:9" ht="13.5" customHeight="1" x14ac:dyDescent="0.15">
      <c r="D46" s="21" t="s">
        <v>11</v>
      </c>
      <c r="E46" s="52"/>
      <c r="F46" s="52"/>
      <c r="G46" s="20" t="s">
        <v>10</v>
      </c>
      <c r="I46" s="26" t="s">
        <v>58</v>
      </c>
    </row>
    <row r="47" spans="1:9" ht="13.5" customHeight="1" x14ac:dyDescent="0.2">
      <c r="D47" s="17"/>
      <c r="E47" s="32"/>
      <c r="F47" s="32"/>
      <c r="G47" s="34"/>
      <c r="I47" s="26"/>
    </row>
    <row r="49" spans="1:1" x14ac:dyDescent="0.15">
      <c r="A49" s="15" t="s">
        <v>43</v>
      </c>
    </row>
    <row r="50" spans="1:1" x14ac:dyDescent="0.15">
      <c r="A50" s="15" t="s">
        <v>124</v>
      </c>
    </row>
    <row r="51" spans="1:1" x14ac:dyDescent="0.15">
      <c r="A51" s="15"/>
    </row>
  </sheetData>
  <mergeCells count="42">
    <mergeCell ref="G40:H40"/>
    <mergeCell ref="A13:B13"/>
    <mergeCell ref="A14:B14"/>
    <mergeCell ref="A22:B22"/>
    <mergeCell ref="A28:B28"/>
    <mergeCell ref="A18:B18"/>
    <mergeCell ref="A19:B19"/>
    <mergeCell ref="E6:E7"/>
    <mergeCell ref="A12:B12"/>
    <mergeCell ref="A15:B15"/>
    <mergeCell ref="A20:B20"/>
    <mergeCell ref="A21:B21"/>
    <mergeCell ref="A40:D40"/>
    <mergeCell ref="A36:B36"/>
    <mergeCell ref="A37:B37"/>
    <mergeCell ref="A1:H1"/>
    <mergeCell ref="C6:D6"/>
    <mergeCell ref="A8:B8"/>
    <mergeCell ref="A9:B9"/>
    <mergeCell ref="A10:B10"/>
    <mergeCell ref="A11:B11"/>
    <mergeCell ref="D5:H5"/>
    <mergeCell ref="D2:F2"/>
    <mergeCell ref="G2:H2"/>
    <mergeCell ref="A6:B7"/>
    <mergeCell ref="F6:G6"/>
    <mergeCell ref="A31:B31"/>
    <mergeCell ref="A32:B32"/>
    <mergeCell ref="A33:B33"/>
    <mergeCell ref="A23:B23"/>
    <mergeCell ref="A24:B24"/>
    <mergeCell ref="A16:B16"/>
    <mergeCell ref="A17:B17"/>
    <mergeCell ref="A25:B25"/>
    <mergeCell ref="A26:B26"/>
    <mergeCell ref="E45:F46"/>
    <mergeCell ref="E42:F43"/>
    <mergeCell ref="A34:B34"/>
    <mergeCell ref="A27:B27"/>
    <mergeCell ref="A29:B29"/>
    <mergeCell ref="A30:B30"/>
    <mergeCell ref="A35:B35"/>
  </mergeCells>
  <phoneticPr fontId="2"/>
  <dataValidations count="3">
    <dataValidation imeMode="off" allowBlank="1" showInputMessage="1" showErrorMessage="1" sqref="C5 H8:H37 F8:F37"/>
    <dataValidation imeMode="on" allowBlank="1" showInputMessage="1" showErrorMessage="1" sqref="C8:D37 E42:F43 E45:F47"/>
    <dataValidation type="list" allowBlank="1" showInputMessage="1" showErrorMessage="1" sqref="G2:H2">
      <formula1>"(　　)　,(男子),(女子)"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D2" sqref="D2:F2"/>
    </sheetView>
  </sheetViews>
  <sheetFormatPr defaultColWidth="9" defaultRowHeight="13.5" x14ac:dyDescent="0.15"/>
  <cols>
    <col min="3" max="4" width="13.125" customWidth="1"/>
    <col min="5" max="5" width="18.5" customWidth="1"/>
    <col min="6" max="6" width="7.375" customWidth="1"/>
    <col min="7" max="7" width="4" customWidth="1"/>
    <col min="8" max="8" width="22.5" customWidth="1"/>
    <col min="12" max="13" width="13.125" customWidth="1"/>
  </cols>
  <sheetData>
    <row r="1" spans="1:13" ht="22.5" customHeight="1" x14ac:dyDescent="0.15">
      <c r="A1" s="57" t="str">
        <f>シングルス１枚目!A1</f>
        <v>令和５年度　宮城県高等学校テニス選手権大会</v>
      </c>
      <c r="B1" s="57"/>
      <c r="C1" s="57"/>
      <c r="D1" s="57"/>
      <c r="E1" s="57"/>
      <c r="F1" s="57"/>
      <c r="G1" s="57"/>
      <c r="H1" s="57"/>
    </row>
    <row r="2" spans="1:13" ht="22.5" customHeight="1" x14ac:dyDescent="0.15">
      <c r="B2" s="11"/>
      <c r="C2" s="12"/>
      <c r="D2" s="64" t="s">
        <v>0</v>
      </c>
      <c r="E2" s="64"/>
      <c r="F2" s="64"/>
      <c r="G2" s="65" t="str">
        <f>シングルス１枚目!G2</f>
        <v>(男子)</v>
      </c>
      <c r="H2" s="65"/>
    </row>
    <row r="3" spans="1:13" ht="15" customHeight="1" x14ac:dyDescent="0.15">
      <c r="A3" s="11"/>
      <c r="B3" s="11"/>
      <c r="C3" s="12"/>
      <c r="D3" s="12"/>
      <c r="E3" s="12"/>
      <c r="F3" s="12"/>
      <c r="G3" s="12"/>
      <c r="H3" s="12"/>
    </row>
    <row r="4" spans="1:13" ht="15" customHeight="1" thickBot="1" x14ac:dyDescent="0.2"/>
    <row r="5" spans="1:13" ht="33.75" customHeight="1" thickBot="1" x14ac:dyDescent="0.2">
      <c r="A5" s="1" t="s">
        <v>1</v>
      </c>
      <c r="B5" s="28" t="s">
        <v>57</v>
      </c>
      <c r="C5" s="33">
        <f>シングルス１枚目!C5</f>
        <v>0</v>
      </c>
      <c r="D5" s="61" t="str">
        <f>IF(C5&lt;&gt;0,VLOOKUP($C$5,学校名一覧!$A$2:$C$35,2),"")</f>
        <v/>
      </c>
      <c r="E5" s="62"/>
      <c r="F5" s="62"/>
      <c r="G5" s="62"/>
      <c r="H5" s="63"/>
    </row>
    <row r="6" spans="1:13" ht="22.5" customHeight="1" thickTop="1" x14ac:dyDescent="0.15">
      <c r="A6" s="66" t="s">
        <v>2</v>
      </c>
      <c r="B6" s="67"/>
      <c r="C6" s="75" t="s">
        <v>3</v>
      </c>
      <c r="D6" s="76"/>
      <c r="E6" s="70" t="s">
        <v>4</v>
      </c>
      <c r="F6" s="55" t="s">
        <v>5</v>
      </c>
      <c r="G6" s="56"/>
      <c r="H6" s="3" t="s">
        <v>6</v>
      </c>
      <c r="I6" s="49" t="s">
        <v>128</v>
      </c>
    </row>
    <row r="7" spans="1:13" ht="19.5" customHeight="1" x14ac:dyDescent="0.15">
      <c r="A7" s="68"/>
      <c r="B7" s="69"/>
      <c r="C7" s="9" t="s">
        <v>12</v>
      </c>
      <c r="D7" s="10" t="s">
        <v>13</v>
      </c>
      <c r="E7" s="60"/>
      <c r="F7" s="27"/>
      <c r="G7" s="2"/>
      <c r="H7" s="3"/>
      <c r="I7" s="49" t="s">
        <v>127</v>
      </c>
    </row>
    <row r="8" spans="1:13" ht="26.25" customHeight="1" x14ac:dyDescent="0.15">
      <c r="A8" s="53" t="s">
        <v>91</v>
      </c>
      <c r="B8" s="54"/>
      <c r="C8" s="43"/>
      <c r="D8" s="44"/>
      <c r="E8" s="4" t="str">
        <f>IF(C8&lt;&gt;0,VLOOKUP($C$5,学校名一覧!$A$2:$C$35,3),"")</f>
        <v/>
      </c>
      <c r="F8" s="4"/>
      <c r="G8" s="4" t="s">
        <v>7</v>
      </c>
      <c r="H8" s="19"/>
      <c r="I8" s="37" t="s">
        <v>121</v>
      </c>
      <c r="J8" s="38"/>
      <c r="K8" s="38"/>
      <c r="L8" s="38"/>
      <c r="M8" s="38"/>
    </row>
    <row r="9" spans="1:13" ht="26.25" customHeight="1" x14ac:dyDescent="0.15">
      <c r="A9" s="53" t="s">
        <v>92</v>
      </c>
      <c r="B9" s="54"/>
      <c r="C9" s="43"/>
      <c r="D9" s="44"/>
      <c r="E9" s="4" t="str">
        <f>IF(C9&lt;&gt;0,VLOOKUP($C$5,学校名一覧!$A$2:$C$35,3),"")</f>
        <v/>
      </c>
      <c r="F9" s="4"/>
      <c r="G9" s="4" t="s">
        <v>7</v>
      </c>
      <c r="H9" s="19"/>
      <c r="I9" s="37" t="s">
        <v>122</v>
      </c>
      <c r="J9" s="38"/>
      <c r="K9" s="38"/>
      <c r="L9" s="38"/>
      <c r="M9" s="38"/>
    </row>
    <row r="10" spans="1:13" ht="26.25" customHeight="1" x14ac:dyDescent="0.15">
      <c r="A10" s="53" t="s">
        <v>93</v>
      </c>
      <c r="B10" s="54"/>
      <c r="C10" s="43"/>
      <c r="D10" s="44"/>
      <c r="E10" s="4" t="str">
        <f>IF(C10&lt;&gt;0,VLOOKUP($C$5,学校名一覧!$A$2:$C$35,3),"")</f>
        <v/>
      </c>
      <c r="F10" s="4"/>
      <c r="G10" s="4" t="s">
        <v>7</v>
      </c>
      <c r="H10" s="19"/>
      <c r="I10" s="38"/>
      <c r="J10" s="38"/>
      <c r="K10" s="38"/>
      <c r="L10" s="42" t="s">
        <v>12</v>
      </c>
      <c r="M10" s="42" t="s">
        <v>13</v>
      </c>
    </row>
    <row r="11" spans="1:13" ht="26.25" customHeight="1" x14ac:dyDescent="0.15">
      <c r="A11" s="53" t="s">
        <v>94</v>
      </c>
      <c r="B11" s="54"/>
      <c r="C11" s="43"/>
      <c r="D11" s="44"/>
      <c r="E11" s="4" t="str">
        <f>IF(C11&lt;&gt;0,VLOOKUP($C$5,学校名一覧!$A$2:$C$35,3),"")</f>
        <v/>
      </c>
      <c r="F11" s="4"/>
      <c r="G11" s="4" t="s">
        <v>7</v>
      </c>
      <c r="H11" s="19"/>
      <c r="I11" s="39" t="s">
        <v>46</v>
      </c>
      <c r="J11" s="40" t="s">
        <v>49</v>
      </c>
      <c r="K11" s="40"/>
      <c r="L11" s="47" t="s">
        <v>48</v>
      </c>
      <c r="M11" s="48" t="s">
        <v>47</v>
      </c>
    </row>
    <row r="12" spans="1:13" ht="26.25" customHeight="1" x14ac:dyDescent="0.15">
      <c r="A12" s="53" t="s">
        <v>95</v>
      </c>
      <c r="B12" s="54"/>
      <c r="C12" s="43"/>
      <c r="D12" s="44"/>
      <c r="E12" s="4" t="str">
        <f>IF(C12&lt;&gt;0,VLOOKUP($C$5,学校名一覧!$A$2:$C$35,3),"")</f>
        <v/>
      </c>
      <c r="F12" s="4"/>
      <c r="G12" s="4" t="s">
        <v>7</v>
      </c>
      <c r="H12" s="19"/>
      <c r="I12" s="38"/>
      <c r="J12" s="40" t="s">
        <v>55</v>
      </c>
      <c r="K12" s="40"/>
      <c r="L12" s="47" t="s">
        <v>54</v>
      </c>
      <c r="M12" s="48" t="s">
        <v>51</v>
      </c>
    </row>
    <row r="13" spans="1:13" ht="26.25" customHeight="1" x14ac:dyDescent="0.15">
      <c r="A13" s="53" t="s">
        <v>96</v>
      </c>
      <c r="B13" s="54"/>
      <c r="C13" s="43"/>
      <c r="D13" s="44"/>
      <c r="E13" s="4" t="str">
        <f>IF(C13&lt;&gt;0,VLOOKUP($C$5,学校名一覧!$A$2:$C$35,3),"")</f>
        <v/>
      </c>
      <c r="F13" s="4"/>
      <c r="G13" s="4" t="s">
        <v>7</v>
      </c>
      <c r="H13" s="19"/>
      <c r="I13" s="38"/>
      <c r="J13" s="40" t="s">
        <v>52</v>
      </c>
      <c r="K13" s="40"/>
      <c r="L13" s="47" t="s">
        <v>50</v>
      </c>
      <c r="M13" s="48" t="s">
        <v>53</v>
      </c>
    </row>
    <row r="14" spans="1:13" ht="26.25" customHeight="1" x14ac:dyDescent="0.15">
      <c r="A14" s="53" t="s">
        <v>97</v>
      </c>
      <c r="B14" s="54"/>
      <c r="C14" s="43"/>
      <c r="D14" s="44"/>
      <c r="E14" s="4" t="str">
        <f>IF(C14&lt;&gt;0,VLOOKUP($C$5,学校名一覧!$A$2:$C$35,3),"")</f>
        <v/>
      </c>
      <c r="F14" s="4"/>
      <c r="G14" s="4" t="s">
        <v>7</v>
      </c>
      <c r="H14" s="19"/>
      <c r="I14" s="38"/>
      <c r="J14" s="38"/>
      <c r="K14" s="38"/>
      <c r="L14" s="38"/>
      <c r="M14" s="38"/>
    </row>
    <row r="15" spans="1:13" ht="26.25" customHeight="1" x14ac:dyDescent="0.15">
      <c r="A15" s="53" t="s">
        <v>98</v>
      </c>
      <c r="B15" s="54"/>
      <c r="C15" s="43"/>
      <c r="D15" s="44"/>
      <c r="E15" s="4" t="str">
        <f>IF(C15&lt;&gt;0,VLOOKUP($C$5,学校名一覧!$A$2:$C$35,3),"")</f>
        <v/>
      </c>
      <c r="F15" s="4"/>
      <c r="G15" s="4" t="s">
        <v>7</v>
      </c>
      <c r="H15" s="19"/>
      <c r="I15" s="38"/>
      <c r="J15" s="38"/>
      <c r="K15" s="38"/>
      <c r="L15" s="41" t="s">
        <v>123</v>
      </c>
      <c r="M15" s="38"/>
    </row>
    <row r="16" spans="1:13" ht="26.25" customHeight="1" x14ac:dyDescent="0.15">
      <c r="A16" s="53" t="s">
        <v>99</v>
      </c>
      <c r="B16" s="54"/>
      <c r="C16" s="43"/>
      <c r="D16" s="44"/>
      <c r="E16" s="4" t="str">
        <f>IF(C16&lt;&gt;0,VLOOKUP($C$5,学校名一覧!$A$2:$C$35,3),"")</f>
        <v/>
      </c>
      <c r="F16" s="4"/>
      <c r="G16" s="4" t="s">
        <v>7</v>
      </c>
      <c r="H16" s="19"/>
    </row>
    <row r="17" spans="1:8" ht="26.25" customHeight="1" x14ac:dyDescent="0.15">
      <c r="A17" s="53" t="s">
        <v>100</v>
      </c>
      <c r="B17" s="54"/>
      <c r="C17" s="43"/>
      <c r="D17" s="44"/>
      <c r="E17" s="4" t="str">
        <f>IF(C17&lt;&gt;0,VLOOKUP($C$5,学校名一覧!$A$2:$C$35,3),"")</f>
        <v/>
      </c>
      <c r="F17" s="4"/>
      <c r="G17" s="4" t="s">
        <v>7</v>
      </c>
      <c r="H17" s="19"/>
    </row>
    <row r="18" spans="1:8" ht="26.25" customHeight="1" x14ac:dyDescent="0.15">
      <c r="A18" s="53" t="s">
        <v>101</v>
      </c>
      <c r="B18" s="54"/>
      <c r="C18" s="43"/>
      <c r="D18" s="44"/>
      <c r="E18" s="4" t="str">
        <f>IF(C18&lt;&gt;0,VLOOKUP($C$5,学校名一覧!$A$2:$C$35,3),"")</f>
        <v/>
      </c>
      <c r="F18" s="4"/>
      <c r="G18" s="4" t="s">
        <v>7</v>
      </c>
      <c r="H18" s="19"/>
    </row>
    <row r="19" spans="1:8" ht="26.25" customHeight="1" x14ac:dyDescent="0.15">
      <c r="A19" s="53" t="s">
        <v>102</v>
      </c>
      <c r="B19" s="54"/>
      <c r="C19" s="43"/>
      <c r="D19" s="44"/>
      <c r="E19" s="4" t="str">
        <f>IF(C19&lt;&gt;0,VLOOKUP($C$5,学校名一覧!$A$2:$C$35,3),"")</f>
        <v/>
      </c>
      <c r="F19" s="4"/>
      <c r="G19" s="4" t="s">
        <v>7</v>
      </c>
      <c r="H19" s="19"/>
    </row>
    <row r="20" spans="1:8" ht="26.25" customHeight="1" x14ac:dyDescent="0.15">
      <c r="A20" s="53" t="s">
        <v>103</v>
      </c>
      <c r="B20" s="54"/>
      <c r="C20" s="43"/>
      <c r="D20" s="44"/>
      <c r="E20" s="4" t="str">
        <f>IF(C20&lt;&gt;0,VLOOKUP($C$5,学校名一覧!$A$2:$C$35,3),"")</f>
        <v/>
      </c>
      <c r="F20" s="4"/>
      <c r="G20" s="4" t="s">
        <v>7</v>
      </c>
      <c r="H20" s="19"/>
    </row>
    <row r="21" spans="1:8" ht="26.25" customHeight="1" x14ac:dyDescent="0.15">
      <c r="A21" s="53" t="s">
        <v>104</v>
      </c>
      <c r="B21" s="54"/>
      <c r="C21" s="43"/>
      <c r="D21" s="44"/>
      <c r="E21" s="4" t="str">
        <f>IF(C21&lt;&gt;0,VLOOKUP($C$5,学校名一覧!$A$2:$C$35,3),"")</f>
        <v/>
      </c>
      <c r="F21" s="4"/>
      <c r="G21" s="4" t="s">
        <v>7</v>
      </c>
      <c r="H21" s="19"/>
    </row>
    <row r="22" spans="1:8" ht="26.25" customHeight="1" x14ac:dyDescent="0.15">
      <c r="A22" s="53" t="s">
        <v>105</v>
      </c>
      <c r="B22" s="54"/>
      <c r="C22" s="43"/>
      <c r="D22" s="44"/>
      <c r="E22" s="4" t="str">
        <f>IF(C22&lt;&gt;0,VLOOKUP($C$5,学校名一覧!$A$2:$C$35,3),"")</f>
        <v/>
      </c>
      <c r="F22" s="4"/>
      <c r="G22" s="4" t="s">
        <v>7</v>
      </c>
      <c r="H22" s="19"/>
    </row>
    <row r="23" spans="1:8" ht="26.25" customHeight="1" x14ac:dyDescent="0.15">
      <c r="A23" s="53" t="s">
        <v>106</v>
      </c>
      <c r="B23" s="54"/>
      <c r="C23" s="43"/>
      <c r="D23" s="44"/>
      <c r="E23" s="4" t="str">
        <f>IF(C23&lt;&gt;0,VLOOKUP($C$5,学校名一覧!$A$2:$C$35,3),"")</f>
        <v/>
      </c>
      <c r="F23" s="4"/>
      <c r="G23" s="4" t="s">
        <v>7</v>
      </c>
      <c r="H23" s="19"/>
    </row>
    <row r="24" spans="1:8" ht="26.25" customHeight="1" x14ac:dyDescent="0.15">
      <c r="A24" s="53" t="s">
        <v>107</v>
      </c>
      <c r="B24" s="54"/>
      <c r="C24" s="43"/>
      <c r="D24" s="44"/>
      <c r="E24" s="4" t="str">
        <f>IF(C24&lt;&gt;0,VLOOKUP($C$5,学校名一覧!$A$2:$C$35,3),"")</f>
        <v/>
      </c>
      <c r="F24" s="4"/>
      <c r="G24" s="4" t="s">
        <v>7</v>
      </c>
      <c r="H24" s="19"/>
    </row>
    <row r="25" spans="1:8" ht="26.25" customHeight="1" x14ac:dyDescent="0.15">
      <c r="A25" s="53" t="s">
        <v>108</v>
      </c>
      <c r="B25" s="54"/>
      <c r="C25" s="43"/>
      <c r="D25" s="44"/>
      <c r="E25" s="4" t="str">
        <f>IF(C25&lt;&gt;0,VLOOKUP($C$5,学校名一覧!$A$2:$C$35,3),"")</f>
        <v/>
      </c>
      <c r="F25" s="4"/>
      <c r="G25" s="4" t="s">
        <v>7</v>
      </c>
      <c r="H25" s="19"/>
    </row>
    <row r="26" spans="1:8" ht="26.25" customHeight="1" x14ac:dyDescent="0.15">
      <c r="A26" s="53" t="s">
        <v>109</v>
      </c>
      <c r="B26" s="54"/>
      <c r="C26" s="43"/>
      <c r="D26" s="44"/>
      <c r="E26" s="4" t="str">
        <f>IF(C26&lt;&gt;0,VLOOKUP($C$5,学校名一覧!$A$2:$C$35,3),"")</f>
        <v/>
      </c>
      <c r="F26" s="4"/>
      <c r="G26" s="4" t="s">
        <v>7</v>
      </c>
      <c r="H26" s="19"/>
    </row>
    <row r="27" spans="1:8" ht="26.25" customHeight="1" x14ac:dyDescent="0.15">
      <c r="A27" s="53" t="s">
        <v>110</v>
      </c>
      <c r="B27" s="54"/>
      <c r="C27" s="43"/>
      <c r="D27" s="44"/>
      <c r="E27" s="4" t="str">
        <f>IF(C27&lt;&gt;0,VLOOKUP($C$5,学校名一覧!$A$2:$C$35,3),"")</f>
        <v/>
      </c>
      <c r="F27" s="4"/>
      <c r="G27" s="4" t="s">
        <v>7</v>
      </c>
      <c r="H27" s="19"/>
    </row>
    <row r="28" spans="1:8" ht="26.25" customHeight="1" x14ac:dyDescent="0.15">
      <c r="A28" s="53" t="s">
        <v>111</v>
      </c>
      <c r="B28" s="54"/>
      <c r="C28" s="43"/>
      <c r="D28" s="44"/>
      <c r="E28" s="4" t="str">
        <f>IF(C28&lt;&gt;0,VLOOKUP($C$5,学校名一覧!$A$2:$C$35,3),"")</f>
        <v/>
      </c>
      <c r="F28" s="4"/>
      <c r="G28" s="4" t="s">
        <v>7</v>
      </c>
      <c r="H28" s="19"/>
    </row>
    <row r="29" spans="1:8" ht="26.25" customHeight="1" x14ac:dyDescent="0.15">
      <c r="A29" s="53" t="s">
        <v>112</v>
      </c>
      <c r="B29" s="54"/>
      <c r="C29" s="43"/>
      <c r="D29" s="44"/>
      <c r="E29" s="4" t="str">
        <f>IF(C29&lt;&gt;0,VLOOKUP($C$5,学校名一覧!$A$2:$C$35,3),"")</f>
        <v/>
      </c>
      <c r="F29" s="4"/>
      <c r="G29" s="4" t="s">
        <v>7</v>
      </c>
      <c r="H29" s="19"/>
    </row>
    <row r="30" spans="1:8" ht="26.25" customHeight="1" x14ac:dyDescent="0.15">
      <c r="A30" s="53" t="s">
        <v>113</v>
      </c>
      <c r="B30" s="54"/>
      <c r="C30" s="43"/>
      <c r="D30" s="44"/>
      <c r="E30" s="4" t="str">
        <f>IF(C30&lt;&gt;0,VLOOKUP($C$5,学校名一覧!$A$2:$C$35,3),"")</f>
        <v/>
      </c>
      <c r="F30" s="4"/>
      <c r="G30" s="4" t="s">
        <v>7</v>
      </c>
      <c r="H30" s="19"/>
    </row>
    <row r="31" spans="1:8" ht="26.25" customHeight="1" x14ac:dyDescent="0.15">
      <c r="A31" s="53" t="s">
        <v>114</v>
      </c>
      <c r="B31" s="54"/>
      <c r="C31" s="43"/>
      <c r="D31" s="44"/>
      <c r="E31" s="4" t="str">
        <f>IF(C31&lt;&gt;0,VLOOKUP($C$5,学校名一覧!$A$2:$C$35,3),"")</f>
        <v/>
      </c>
      <c r="F31" s="4"/>
      <c r="G31" s="4" t="s">
        <v>7</v>
      </c>
      <c r="H31" s="19"/>
    </row>
    <row r="32" spans="1:8" ht="26.25" customHeight="1" x14ac:dyDescent="0.15">
      <c r="A32" s="53" t="s">
        <v>115</v>
      </c>
      <c r="B32" s="54"/>
      <c r="C32" s="43"/>
      <c r="D32" s="44"/>
      <c r="E32" s="4" t="str">
        <f>IF(C32&lt;&gt;0,VLOOKUP($C$5,学校名一覧!$A$2:$C$35,3),"")</f>
        <v/>
      </c>
      <c r="F32" s="4"/>
      <c r="G32" s="4" t="s">
        <v>7</v>
      </c>
      <c r="H32" s="19"/>
    </row>
    <row r="33" spans="1:8" ht="26.25" customHeight="1" x14ac:dyDescent="0.15">
      <c r="A33" s="53" t="s">
        <v>116</v>
      </c>
      <c r="B33" s="54"/>
      <c r="C33" s="43"/>
      <c r="D33" s="44"/>
      <c r="E33" s="4" t="str">
        <f>IF(C33&lt;&gt;0,VLOOKUP($C$5,学校名一覧!$A$2:$C$35,3),"")</f>
        <v/>
      </c>
      <c r="F33" s="4"/>
      <c r="G33" s="4" t="s">
        <v>7</v>
      </c>
      <c r="H33" s="19"/>
    </row>
    <row r="34" spans="1:8" ht="26.25" customHeight="1" x14ac:dyDescent="0.15">
      <c r="A34" s="53" t="s">
        <v>117</v>
      </c>
      <c r="B34" s="54"/>
      <c r="C34" s="43"/>
      <c r="D34" s="44"/>
      <c r="E34" s="4" t="str">
        <f>IF(C34&lt;&gt;0,VLOOKUP($C$5,学校名一覧!$A$2:$C$35,3),"")</f>
        <v/>
      </c>
      <c r="F34" s="4"/>
      <c r="G34" s="4" t="s">
        <v>7</v>
      </c>
      <c r="H34" s="19"/>
    </row>
    <row r="35" spans="1:8" ht="26.25" customHeight="1" x14ac:dyDescent="0.15">
      <c r="A35" s="53" t="s">
        <v>118</v>
      </c>
      <c r="B35" s="54"/>
      <c r="C35" s="43"/>
      <c r="D35" s="44"/>
      <c r="E35" s="4" t="str">
        <f>IF(C35&lt;&gt;0,VLOOKUP($C$5,学校名一覧!$A$2:$C$35,3),"")</f>
        <v/>
      </c>
      <c r="F35" s="4"/>
      <c r="G35" s="4" t="s">
        <v>7</v>
      </c>
      <c r="H35" s="19"/>
    </row>
    <row r="36" spans="1:8" ht="26.25" customHeight="1" x14ac:dyDescent="0.15">
      <c r="A36" s="53" t="s">
        <v>119</v>
      </c>
      <c r="B36" s="54"/>
      <c r="C36" s="43"/>
      <c r="D36" s="44"/>
      <c r="E36" s="4" t="str">
        <f>IF(C36&lt;&gt;0,VLOOKUP($C$5,学校名一覧!$A$2:$C$35,3),"")</f>
        <v/>
      </c>
      <c r="F36" s="4"/>
      <c r="G36" s="4" t="s">
        <v>7</v>
      </c>
      <c r="H36" s="19"/>
    </row>
    <row r="37" spans="1:8" ht="26.25" customHeight="1" thickBot="1" x14ac:dyDescent="0.2">
      <c r="A37" s="72" t="s">
        <v>120</v>
      </c>
      <c r="B37" s="73"/>
      <c r="C37" s="45"/>
      <c r="D37" s="46"/>
      <c r="E37" s="5" t="str">
        <f>IF(C37&lt;&gt;0,VLOOKUP($C$5,学校名一覧!$A$2:$C$35,3),"")</f>
        <v/>
      </c>
      <c r="F37" s="5"/>
      <c r="G37" s="5" t="s">
        <v>7</v>
      </c>
      <c r="H37" s="23"/>
    </row>
    <row r="38" spans="1:8" ht="13.5" customHeight="1" x14ac:dyDescent="0.15">
      <c r="A38" s="16"/>
      <c r="B38" s="16"/>
      <c r="C38" s="35"/>
      <c r="D38" s="35"/>
      <c r="E38" s="17"/>
      <c r="F38" s="17"/>
      <c r="G38" s="17"/>
      <c r="H38" s="36"/>
    </row>
    <row r="39" spans="1:8" x14ac:dyDescent="0.15">
      <c r="A39" s="6"/>
      <c r="B39" s="6"/>
      <c r="C39" s="6"/>
      <c r="D39" s="6"/>
      <c r="E39" s="6"/>
      <c r="F39" s="6"/>
      <c r="G39" s="18"/>
      <c r="H39" s="18"/>
    </row>
    <row r="40" spans="1:8" ht="15.75" customHeight="1" x14ac:dyDescent="0.15">
      <c r="A40" s="71" t="s">
        <v>8</v>
      </c>
      <c r="B40" s="71"/>
      <c r="C40" s="71"/>
      <c r="D40" s="71"/>
      <c r="E40" s="6"/>
      <c r="F40" s="6"/>
      <c r="G40" s="74">
        <f ca="1">シングルス１枚目!G40</f>
        <v>45044</v>
      </c>
      <c r="H40" s="74"/>
    </row>
    <row r="42" spans="1:8" ht="13.5" customHeight="1" x14ac:dyDescent="0.15">
      <c r="E42" s="51">
        <f>シングルス１枚目!E42</f>
        <v>0</v>
      </c>
      <c r="F42" s="51"/>
    </row>
    <row r="43" spans="1:8" ht="13.5" customHeight="1" x14ac:dyDescent="0.15">
      <c r="D43" s="21" t="s">
        <v>9</v>
      </c>
      <c r="E43" s="52"/>
      <c r="F43" s="52"/>
      <c r="G43" s="20" t="s">
        <v>10</v>
      </c>
      <c r="H43" s="8"/>
    </row>
    <row r="44" spans="1:8" x14ac:dyDescent="0.15">
      <c r="D44" s="7"/>
      <c r="E44" s="7"/>
      <c r="F44" s="7"/>
      <c r="G44" s="7"/>
      <c r="H44" s="8"/>
    </row>
    <row r="45" spans="1:8" ht="13.5" customHeight="1" x14ac:dyDescent="0.15">
      <c r="D45" s="8"/>
      <c r="E45" s="51">
        <f>シングルス１枚目!E45</f>
        <v>0</v>
      </c>
      <c r="F45" s="51"/>
      <c r="G45" s="8"/>
      <c r="H45" s="8"/>
    </row>
    <row r="46" spans="1:8" ht="13.5" customHeight="1" x14ac:dyDescent="0.15">
      <c r="D46" s="21" t="s">
        <v>11</v>
      </c>
      <c r="E46" s="52"/>
      <c r="F46" s="52"/>
      <c r="G46" s="20" t="s">
        <v>10</v>
      </c>
    </row>
    <row r="47" spans="1:8" ht="13.5" customHeight="1" x14ac:dyDescent="0.2">
      <c r="D47" s="17"/>
      <c r="E47" s="32"/>
      <c r="F47" s="32"/>
      <c r="G47" s="34"/>
    </row>
    <row r="49" spans="1:1" x14ac:dyDescent="0.15">
      <c r="A49" s="15" t="s">
        <v>43</v>
      </c>
    </row>
    <row r="50" spans="1:1" x14ac:dyDescent="0.15">
      <c r="A50" s="15" t="s">
        <v>44</v>
      </c>
    </row>
    <row r="51" spans="1:1" x14ac:dyDescent="0.15">
      <c r="A51" s="15" t="s">
        <v>45</v>
      </c>
    </row>
  </sheetData>
  <mergeCells count="42">
    <mergeCell ref="A1:H1"/>
    <mergeCell ref="D5:H5"/>
    <mergeCell ref="C6:D6"/>
    <mergeCell ref="F6:G6"/>
    <mergeCell ref="A6:B7"/>
    <mergeCell ref="E6:E7"/>
    <mergeCell ref="D2:F2"/>
    <mergeCell ref="G2:H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E42:F43"/>
    <mergeCell ref="E45:F46"/>
    <mergeCell ref="A32:B32"/>
    <mergeCell ref="A33:B33"/>
    <mergeCell ref="A40:D40"/>
    <mergeCell ref="G40:H40"/>
    <mergeCell ref="A34:B34"/>
    <mergeCell ref="A35:B35"/>
    <mergeCell ref="A36:B36"/>
    <mergeCell ref="A37:B37"/>
  </mergeCells>
  <phoneticPr fontId="2"/>
  <dataValidations count="2">
    <dataValidation type="list" allowBlank="1" showInputMessage="1" showErrorMessage="1" sqref="G2:H2">
      <formula1>"(　　)　,(男子),(女子)"</formula1>
    </dataValidation>
    <dataValidation imeMode="on" allowBlank="1" showInputMessage="1" showErrorMessage="1" sqref="E42:F43 E45:F47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2" sqref="F2"/>
    </sheetView>
  </sheetViews>
  <sheetFormatPr defaultRowHeight="13.5" x14ac:dyDescent="0.15"/>
  <cols>
    <col min="1" max="1" width="4.875" customWidth="1"/>
    <col min="2" max="2" width="9" style="6"/>
    <col min="3" max="3" width="23.875" bestFit="1" customWidth="1"/>
    <col min="4" max="4" width="13" style="6" bestFit="1" customWidth="1"/>
  </cols>
  <sheetData>
    <row r="1" spans="1:6" x14ac:dyDescent="0.15">
      <c r="A1" s="6" t="s">
        <v>57</v>
      </c>
      <c r="B1" s="6" t="s">
        <v>4</v>
      </c>
      <c r="C1" s="6" t="s">
        <v>60</v>
      </c>
      <c r="D1" s="6" t="s">
        <v>59</v>
      </c>
      <c r="F1" s="6" t="s">
        <v>167</v>
      </c>
    </row>
    <row r="2" spans="1:6" x14ac:dyDescent="0.15">
      <c r="A2">
        <v>1</v>
      </c>
      <c r="B2" s="6" t="str">
        <f>"("&amp;シングルス１枚目!E8&amp;")"</f>
        <v>()</v>
      </c>
      <c r="C2" s="22" t="str">
        <f>シングルス１枚目!C8&amp;"　"&amp;シングルス１枚目!D8&amp;D2&amp;A2&amp;"/"&amp;$F$2</f>
        <v>　1/0</v>
      </c>
      <c r="D2" s="6" t="str">
        <f>IF(シングルス１枚目!F8=3,"③",IF(シングルス１枚目!F8=2,"②",IF(シングルス１枚目!F8=1,"①","")))</f>
        <v/>
      </c>
      <c r="F2">
        <f>COUNTIF(シングルス１枚目!F8:F37,"&gt;0")+COUNTIF(シングルス２枚目!F8:F37,"&gt;0")</f>
        <v>0</v>
      </c>
    </row>
    <row r="3" spans="1:6" x14ac:dyDescent="0.15">
      <c r="A3">
        <v>2</v>
      </c>
      <c r="B3" s="6" t="str">
        <f>"("&amp;シングルス１枚目!E9&amp;")"</f>
        <v>()</v>
      </c>
      <c r="C3" s="22" t="str">
        <f>シングルス１枚目!C9&amp;"　"&amp;シングルス１枚目!D9&amp;D3&amp;A3&amp;"/"&amp;$F$2</f>
        <v>　2/0</v>
      </c>
      <c r="D3" s="6" t="str">
        <f>IF(シングルス１枚目!F9=3,"③",IF(シングルス１枚目!F9=2,"②",IF(シングルス１枚目!F9=1,"①","")))</f>
        <v/>
      </c>
    </row>
    <row r="4" spans="1:6" x14ac:dyDescent="0.15">
      <c r="A4">
        <v>3</v>
      </c>
      <c r="B4" s="6" t="str">
        <f>"("&amp;シングルス１枚目!E10&amp;")"</f>
        <v>()</v>
      </c>
      <c r="C4" s="22" t="str">
        <f>シングルス１枚目!C10&amp;"　"&amp;シングルス１枚目!D10&amp;D4&amp;A4&amp;"/"&amp;$F$2</f>
        <v>　3/0</v>
      </c>
      <c r="D4" s="6" t="str">
        <f>IF(シングルス１枚目!F10=3,"③",IF(シングルス１枚目!F10=2,"②",IF(シングルス１枚目!F10=1,"①","")))</f>
        <v/>
      </c>
    </row>
    <row r="5" spans="1:6" x14ac:dyDescent="0.15">
      <c r="A5">
        <v>4</v>
      </c>
      <c r="B5" s="6" t="str">
        <f>"("&amp;シングルス１枚目!E11&amp;")"</f>
        <v>()</v>
      </c>
      <c r="C5" s="22" t="str">
        <f>シングルス１枚目!C11&amp;"　"&amp;シングルス１枚目!D11&amp;D5&amp;A5&amp;"/"&amp;$F$2</f>
        <v>　4/0</v>
      </c>
      <c r="D5" s="6" t="str">
        <f>IF(シングルス１枚目!F11=3,"③",IF(シングルス１枚目!F11=2,"②",IF(シングルス１枚目!F11=1,"①","")))</f>
        <v/>
      </c>
    </row>
    <row r="6" spans="1:6" x14ac:dyDescent="0.15">
      <c r="A6">
        <v>5</v>
      </c>
      <c r="B6" s="6" t="str">
        <f>"("&amp;シングルス１枚目!E12&amp;")"</f>
        <v>()</v>
      </c>
      <c r="C6" s="22" t="str">
        <f>シングルス１枚目!C12&amp;"　"&amp;シングルス１枚目!D12&amp;D6&amp;A6&amp;"/"&amp;$F$2</f>
        <v>　5/0</v>
      </c>
      <c r="D6" s="6" t="str">
        <f>IF(シングルス１枚目!F12=3,"③",IF(シングルス１枚目!F12=2,"②",IF(シングルス１枚目!F12=1,"①","")))</f>
        <v/>
      </c>
    </row>
    <row r="7" spans="1:6" x14ac:dyDescent="0.15">
      <c r="A7">
        <v>6</v>
      </c>
      <c r="B7" s="6" t="str">
        <f>"("&amp;シングルス１枚目!E13&amp;")"</f>
        <v>()</v>
      </c>
      <c r="C7" s="22" t="str">
        <f>シングルス１枚目!C13&amp;"　"&amp;シングルス１枚目!D13&amp;D7&amp;A7&amp;"/"&amp;$F$2</f>
        <v>　6/0</v>
      </c>
      <c r="D7" s="6" t="str">
        <f>IF(シングルス１枚目!F13=3,"③",IF(シングルス１枚目!F13=2,"②",IF(シングルス１枚目!F13=1,"①","")))</f>
        <v/>
      </c>
    </row>
    <row r="8" spans="1:6" x14ac:dyDescent="0.15">
      <c r="A8">
        <v>7</v>
      </c>
      <c r="B8" s="6" t="str">
        <f>"("&amp;シングルス１枚目!E14&amp;")"</f>
        <v>()</v>
      </c>
      <c r="C8" s="22" t="str">
        <f>シングルス１枚目!C14&amp;"　"&amp;シングルス１枚目!D14&amp;D8&amp;A8&amp;"/"&amp;$F$2</f>
        <v>　7/0</v>
      </c>
      <c r="D8" s="6" t="str">
        <f>IF(シングルス１枚目!F14=3,"③",IF(シングルス１枚目!F14=2,"②",IF(シングルス１枚目!F14=1,"①","")))</f>
        <v/>
      </c>
    </row>
    <row r="9" spans="1:6" x14ac:dyDescent="0.15">
      <c r="A9">
        <v>8</v>
      </c>
      <c r="B9" s="6" t="str">
        <f>"("&amp;シングルス１枚目!E15&amp;")"</f>
        <v>()</v>
      </c>
      <c r="C9" s="22" t="str">
        <f>シングルス１枚目!C15&amp;"　"&amp;シングルス１枚目!D15&amp;D9&amp;A9&amp;"/"&amp;$F$2</f>
        <v>　8/0</v>
      </c>
      <c r="D9" s="6" t="str">
        <f>IF(シングルス１枚目!F15=3,"③",IF(シングルス１枚目!F15=2,"②",IF(シングルス１枚目!F15=1,"①","")))</f>
        <v/>
      </c>
    </row>
    <row r="10" spans="1:6" x14ac:dyDescent="0.15">
      <c r="A10">
        <v>9</v>
      </c>
      <c r="B10" s="6" t="str">
        <f>"("&amp;シングルス１枚目!E16&amp;")"</f>
        <v>()</v>
      </c>
      <c r="C10" s="22" t="str">
        <f>シングルス１枚目!C16&amp;"　"&amp;シングルス１枚目!D16&amp;D10&amp;A10&amp;"/"&amp;$F$2</f>
        <v>　9/0</v>
      </c>
      <c r="D10" s="6" t="str">
        <f>IF(シングルス１枚目!F16=3,"③",IF(シングルス１枚目!F16=2,"②",IF(シングルス１枚目!F16=1,"①","")))</f>
        <v/>
      </c>
    </row>
    <row r="11" spans="1:6" x14ac:dyDescent="0.15">
      <c r="A11">
        <v>10</v>
      </c>
      <c r="B11" s="6" t="str">
        <f>"("&amp;シングルス１枚目!E17&amp;")"</f>
        <v>()</v>
      </c>
      <c r="C11" s="22" t="str">
        <f>シングルス１枚目!C17&amp;"　"&amp;シングルス１枚目!D17&amp;D11&amp;A11&amp;"/"&amp;$F$2</f>
        <v>　10/0</v>
      </c>
      <c r="D11" s="6" t="str">
        <f>IF(シングルス１枚目!F17=3,"③",IF(シングルス１枚目!F17=2,"②",IF(シングルス１枚目!F17=1,"①","")))</f>
        <v/>
      </c>
    </row>
    <row r="12" spans="1:6" x14ac:dyDescent="0.15">
      <c r="A12">
        <v>11</v>
      </c>
      <c r="B12" s="6" t="str">
        <f>"("&amp;シングルス１枚目!E18&amp;")"</f>
        <v>()</v>
      </c>
      <c r="C12" s="22" t="str">
        <f>シングルス１枚目!C18&amp;"　"&amp;シングルス１枚目!D18&amp;D12&amp;A12&amp;"/"&amp;$F$2</f>
        <v>　11/0</v>
      </c>
      <c r="D12" s="6" t="str">
        <f>IF(シングルス１枚目!F18=3,"③",IF(シングルス１枚目!F18=2,"②",IF(シングルス１枚目!F18=1,"①","")))</f>
        <v/>
      </c>
    </row>
    <row r="13" spans="1:6" x14ac:dyDescent="0.15">
      <c r="A13">
        <v>12</v>
      </c>
      <c r="B13" s="6" t="str">
        <f>"("&amp;シングルス１枚目!E19&amp;")"</f>
        <v>()</v>
      </c>
      <c r="C13" s="22" t="str">
        <f>シングルス１枚目!C19&amp;"　"&amp;シングルス１枚目!D19&amp;D13&amp;A13&amp;"/"&amp;$F$2</f>
        <v>　12/0</v>
      </c>
      <c r="D13" s="6" t="str">
        <f>IF(シングルス１枚目!F19=3,"③",IF(シングルス１枚目!F19=2,"②",IF(シングルス１枚目!F19=1,"①","")))</f>
        <v/>
      </c>
    </row>
    <row r="14" spans="1:6" x14ac:dyDescent="0.15">
      <c r="A14">
        <v>13</v>
      </c>
      <c r="B14" s="6" t="str">
        <f>"("&amp;シングルス１枚目!E20&amp;")"</f>
        <v>()</v>
      </c>
      <c r="C14" s="22" t="str">
        <f>シングルス１枚目!C20&amp;"　"&amp;シングルス１枚目!D20&amp;D14&amp;A14&amp;"/"&amp;$F$2</f>
        <v>　13/0</v>
      </c>
      <c r="D14" s="6" t="str">
        <f>IF(シングルス１枚目!F20=3,"③",IF(シングルス１枚目!F20=2,"②",IF(シングルス１枚目!F20=1,"①","")))</f>
        <v/>
      </c>
    </row>
    <row r="15" spans="1:6" x14ac:dyDescent="0.15">
      <c r="A15">
        <v>14</v>
      </c>
      <c r="B15" s="6" t="str">
        <f>"("&amp;シングルス１枚目!E21&amp;")"</f>
        <v>()</v>
      </c>
      <c r="C15" s="22" t="str">
        <f>シングルス１枚目!C21&amp;"　"&amp;シングルス１枚目!D21&amp;D15&amp;A15&amp;"/"&amp;$F$2</f>
        <v>　14/0</v>
      </c>
      <c r="D15" s="6" t="str">
        <f>IF(シングルス１枚目!F21=3,"③",IF(シングルス１枚目!F21=2,"②",IF(シングルス１枚目!F21=1,"①","")))</f>
        <v/>
      </c>
    </row>
    <row r="16" spans="1:6" x14ac:dyDescent="0.15">
      <c r="A16">
        <v>15</v>
      </c>
      <c r="B16" s="6" t="str">
        <f>"("&amp;シングルス１枚目!E22&amp;")"</f>
        <v>()</v>
      </c>
      <c r="C16" s="22" t="str">
        <f>シングルス１枚目!C22&amp;"　"&amp;シングルス１枚目!D22&amp;D16&amp;A16&amp;"/"&amp;$F$2</f>
        <v>　15/0</v>
      </c>
      <c r="D16" s="6" t="str">
        <f>IF(シングルス１枚目!F22=3,"③",IF(シングルス１枚目!F22=2,"②",IF(シングルス１枚目!F22=1,"①","")))</f>
        <v/>
      </c>
    </row>
    <row r="17" spans="1:4" x14ac:dyDescent="0.15">
      <c r="A17">
        <v>16</v>
      </c>
      <c r="B17" s="6" t="str">
        <f>"("&amp;シングルス１枚目!E23&amp;")"</f>
        <v>()</v>
      </c>
      <c r="C17" s="22" t="str">
        <f>シングルス１枚目!C23&amp;"　"&amp;シングルス１枚目!D23&amp;D17&amp;A17&amp;"/"&amp;$F$2</f>
        <v>　16/0</v>
      </c>
      <c r="D17" s="6" t="str">
        <f>IF(シングルス１枚目!F23=3,"③",IF(シングルス１枚目!F23=2,"②",IF(シングルス１枚目!F23=1,"①","")))</f>
        <v/>
      </c>
    </row>
    <row r="18" spans="1:4" x14ac:dyDescent="0.15">
      <c r="A18">
        <v>17</v>
      </c>
      <c r="B18" s="6" t="str">
        <f>"("&amp;シングルス１枚目!E24&amp;")"</f>
        <v>()</v>
      </c>
      <c r="C18" s="22" t="str">
        <f>シングルス１枚目!C24&amp;"　"&amp;シングルス１枚目!D24&amp;D18&amp;A18&amp;"/"&amp;$F$2</f>
        <v>　17/0</v>
      </c>
      <c r="D18" s="6" t="str">
        <f>IF(シングルス１枚目!F24=3,"③",IF(シングルス１枚目!F24=2,"②",IF(シングルス１枚目!F24=1,"①","")))</f>
        <v/>
      </c>
    </row>
    <row r="19" spans="1:4" x14ac:dyDescent="0.15">
      <c r="A19">
        <v>18</v>
      </c>
      <c r="B19" s="6" t="str">
        <f>"("&amp;シングルス１枚目!E25&amp;")"</f>
        <v>()</v>
      </c>
      <c r="C19" s="22" t="str">
        <f>シングルス１枚目!C25&amp;"　"&amp;シングルス１枚目!D25&amp;D19&amp;A19&amp;"/"&amp;$F$2</f>
        <v>　18/0</v>
      </c>
      <c r="D19" s="6" t="str">
        <f>IF(シングルス１枚目!F25=3,"③",IF(シングルス１枚目!F25=2,"②",IF(シングルス１枚目!F25=1,"①","")))</f>
        <v/>
      </c>
    </row>
    <row r="20" spans="1:4" x14ac:dyDescent="0.15">
      <c r="A20">
        <v>19</v>
      </c>
      <c r="B20" s="6" t="str">
        <f>"("&amp;シングルス１枚目!E26&amp;")"</f>
        <v>()</v>
      </c>
      <c r="C20" s="22" t="str">
        <f>シングルス１枚目!C26&amp;"　"&amp;シングルス１枚目!D26&amp;D20&amp;A20&amp;"/"&amp;$F$2</f>
        <v>　19/0</v>
      </c>
      <c r="D20" s="6" t="str">
        <f>IF(シングルス１枚目!F26=3,"③",IF(シングルス１枚目!F26=2,"②",IF(シングルス１枚目!F26=1,"①","")))</f>
        <v/>
      </c>
    </row>
    <row r="21" spans="1:4" x14ac:dyDescent="0.15">
      <c r="A21">
        <v>20</v>
      </c>
      <c r="B21" s="6" t="str">
        <f>"("&amp;シングルス１枚目!E27&amp;")"</f>
        <v>()</v>
      </c>
      <c r="C21" s="22" t="str">
        <f>シングルス１枚目!C27&amp;"　"&amp;シングルス１枚目!D27&amp;D21&amp;A21&amp;"/"&amp;$F$2</f>
        <v>　20/0</v>
      </c>
      <c r="D21" s="6" t="str">
        <f>IF(シングルス１枚目!F27=3,"③",IF(シングルス１枚目!F27=2,"②",IF(シングルス１枚目!F27=1,"①","")))</f>
        <v/>
      </c>
    </row>
    <row r="22" spans="1:4" x14ac:dyDescent="0.15">
      <c r="A22">
        <v>21</v>
      </c>
      <c r="B22" s="6" t="str">
        <f>"("&amp;シングルス１枚目!E28&amp;")"</f>
        <v>()</v>
      </c>
      <c r="C22" s="22" t="str">
        <f>シングルス１枚目!C28&amp;"　"&amp;シングルス１枚目!D28&amp;D22&amp;A22&amp;"/"&amp;$F$2</f>
        <v>　21/0</v>
      </c>
      <c r="D22" s="6" t="str">
        <f>IF(シングルス１枚目!F28=3,"③",IF(シングルス１枚目!F28=2,"②",IF(シングルス１枚目!F28=1,"①","")))</f>
        <v/>
      </c>
    </row>
    <row r="23" spans="1:4" x14ac:dyDescent="0.15">
      <c r="A23">
        <v>22</v>
      </c>
      <c r="B23" s="6" t="str">
        <f>"("&amp;シングルス１枚目!E29&amp;")"</f>
        <v>()</v>
      </c>
      <c r="C23" s="22" t="str">
        <f>シングルス１枚目!C29&amp;"　"&amp;シングルス１枚目!D29&amp;D23&amp;A23&amp;"/"&amp;$F$2</f>
        <v>　22/0</v>
      </c>
      <c r="D23" s="6" t="str">
        <f>IF(シングルス１枚目!F29=3,"③",IF(シングルス１枚目!F29=2,"②",IF(シングルス１枚目!F29=1,"①","")))</f>
        <v/>
      </c>
    </row>
    <row r="24" spans="1:4" x14ac:dyDescent="0.15">
      <c r="A24">
        <v>23</v>
      </c>
      <c r="B24" s="6" t="str">
        <f>"("&amp;シングルス１枚目!E30&amp;")"</f>
        <v>()</v>
      </c>
      <c r="C24" s="22" t="str">
        <f>シングルス１枚目!C30&amp;"　"&amp;シングルス１枚目!D30&amp;D24&amp;A24&amp;"/"&amp;$F$2</f>
        <v>　23/0</v>
      </c>
      <c r="D24" s="6" t="str">
        <f>IF(シングルス１枚目!F30=3,"③",IF(シングルス１枚目!F30=2,"②",IF(シングルス１枚目!F30=1,"①","")))</f>
        <v/>
      </c>
    </row>
    <row r="25" spans="1:4" x14ac:dyDescent="0.15">
      <c r="A25">
        <v>24</v>
      </c>
      <c r="B25" s="6" t="str">
        <f>"("&amp;シングルス１枚目!E31&amp;")"</f>
        <v>()</v>
      </c>
      <c r="C25" s="22" t="str">
        <f>シングルス１枚目!C31&amp;"　"&amp;シングルス１枚目!D31&amp;D25&amp;A25&amp;"/"&amp;$F$2</f>
        <v>　24/0</v>
      </c>
      <c r="D25" s="6" t="str">
        <f>IF(シングルス１枚目!F31=3,"③",IF(シングルス１枚目!F31=2,"②",IF(シングルス１枚目!F31=1,"①","")))</f>
        <v/>
      </c>
    </row>
    <row r="26" spans="1:4" x14ac:dyDescent="0.15">
      <c r="A26">
        <v>25</v>
      </c>
      <c r="B26" s="6" t="str">
        <f>"("&amp;シングルス１枚目!E32&amp;")"</f>
        <v>()</v>
      </c>
      <c r="C26" s="22" t="str">
        <f>シングルス１枚目!C32&amp;"　"&amp;シングルス１枚目!D32&amp;D26&amp;A26&amp;"/"&amp;$F$2</f>
        <v>　25/0</v>
      </c>
      <c r="D26" s="6" t="str">
        <f>IF(シングルス１枚目!F32=3,"③",IF(シングルス１枚目!F32=2,"②",IF(シングルス１枚目!F32=1,"①","")))</f>
        <v/>
      </c>
    </row>
    <row r="27" spans="1:4" x14ac:dyDescent="0.15">
      <c r="A27">
        <v>26</v>
      </c>
      <c r="B27" s="6" t="str">
        <f>"("&amp;シングルス１枚目!E33&amp;")"</f>
        <v>()</v>
      </c>
      <c r="C27" s="22" t="str">
        <f>シングルス１枚目!C33&amp;"　"&amp;シングルス１枚目!D33&amp;D27&amp;A27&amp;"/"&amp;$F$2</f>
        <v>　26/0</v>
      </c>
      <c r="D27" s="6" t="str">
        <f>IF(シングルス１枚目!F33=3,"③",IF(シングルス１枚目!F33=2,"②",IF(シングルス１枚目!F33=1,"①","")))</f>
        <v/>
      </c>
    </row>
    <row r="28" spans="1:4" x14ac:dyDescent="0.15">
      <c r="A28">
        <v>27</v>
      </c>
      <c r="B28" s="6" t="str">
        <f>"("&amp;シングルス１枚目!E34&amp;")"</f>
        <v>()</v>
      </c>
      <c r="C28" s="22" t="str">
        <f>シングルス１枚目!C34&amp;"　"&amp;シングルス１枚目!D34&amp;D28&amp;A28&amp;"/"&amp;$F$2</f>
        <v>　27/0</v>
      </c>
      <c r="D28" s="6" t="str">
        <f>IF(シングルス１枚目!F34=3,"③",IF(シングルス１枚目!F34=2,"②",IF(シングルス１枚目!F34=1,"①","")))</f>
        <v/>
      </c>
    </row>
    <row r="29" spans="1:4" x14ac:dyDescent="0.15">
      <c r="A29">
        <v>28</v>
      </c>
      <c r="B29" s="6" t="str">
        <f>"("&amp;シングルス１枚目!E35&amp;")"</f>
        <v>()</v>
      </c>
      <c r="C29" s="22" t="str">
        <f>シングルス１枚目!C35&amp;"　"&amp;シングルス１枚目!D35&amp;D29&amp;A29&amp;"/"&amp;$F$2</f>
        <v>　28/0</v>
      </c>
      <c r="D29" s="6" t="str">
        <f>IF(シングルス１枚目!F35=3,"③",IF(シングルス１枚目!F35=2,"②",IF(シングルス１枚目!F35=1,"①","")))</f>
        <v/>
      </c>
    </row>
    <row r="30" spans="1:4" x14ac:dyDescent="0.15">
      <c r="A30">
        <v>29</v>
      </c>
      <c r="B30" s="6" t="str">
        <f>"("&amp;シングルス１枚目!E36&amp;")"</f>
        <v>()</v>
      </c>
      <c r="C30" s="22" t="str">
        <f>シングルス１枚目!C36&amp;"　"&amp;シングルス１枚目!D36&amp;D30&amp;A30&amp;"/"&amp;$F$2</f>
        <v>　29/0</v>
      </c>
      <c r="D30" s="6" t="str">
        <f>IF(シングルス１枚目!F36=3,"③",IF(シングルス１枚目!F36=2,"②",IF(シングルス１枚目!F36=1,"①","")))</f>
        <v/>
      </c>
    </row>
    <row r="31" spans="1:4" x14ac:dyDescent="0.15">
      <c r="A31" s="30">
        <v>30</v>
      </c>
      <c r="B31" s="21" t="str">
        <f>"("&amp;シングルス１枚目!E37&amp;")"</f>
        <v>()</v>
      </c>
      <c r="C31" s="31" t="str">
        <f>シングルス１枚目!C37&amp;"　"&amp;シングルス１枚目!D37&amp;D31&amp;A31&amp;"/"&amp;$F$2</f>
        <v>　30/0</v>
      </c>
      <c r="D31" s="21" t="str">
        <f>IF(シングルス１枚目!F37=3,"③",IF(シングルス１枚目!F37=2,"②",IF(シングルス１枚目!F37=1,"①","")))</f>
        <v/>
      </c>
    </row>
    <row r="32" spans="1:4" x14ac:dyDescent="0.15">
      <c r="A32">
        <v>31</v>
      </c>
      <c r="B32" s="6" t="str">
        <f>"("&amp;シングルス２枚目!E8&amp;")"</f>
        <v>()</v>
      </c>
      <c r="C32" s="22" t="str">
        <f>シングルス２枚目!C8&amp;"　"&amp;シングルス２枚目!D8&amp;D32&amp;A32&amp;"/"&amp;$F$2</f>
        <v>　31/0</v>
      </c>
      <c r="D32" s="6" t="str">
        <f>IF(シングルス２枚目!F8=3,"③",IF(シングルス２枚目!F8=2,"②",IF(シングルス２枚目!F8=1,"①","")))</f>
        <v/>
      </c>
    </row>
    <row r="33" spans="1:4" x14ac:dyDescent="0.15">
      <c r="A33">
        <v>32</v>
      </c>
      <c r="B33" s="6" t="str">
        <f>"("&amp;シングルス２枚目!E9&amp;")"</f>
        <v>()</v>
      </c>
      <c r="C33" s="22" t="str">
        <f>シングルス２枚目!C9&amp;"　"&amp;シングルス２枚目!D9&amp;D33&amp;A33&amp;"/"&amp;$F$2</f>
        <v>　32/0</v>
      </c>
      <c r="D33" s="6" t="str">
        <f>IF(シングルス２枚目!F9=3,"③",IF(シングルス２枚目!F9=2,"②",IF(シングルス２枚目!F9=1,"①","")))</f>
        <v/>
      </c>
    </row>
    <row r="34" spans="1:4" x14ac:dyDescent="0.15">
      <c r="A34">
        <v>33</v>
      </c>
      <c r="B34" s="6" t="str">
        <f>"("&amp;シングルス２枚目!E10&amp;")"</f>
        <v>()</v>
      </c>
      <c r="C34" s="22" t="str">
        <f>シングルス２枚目!C10&amp;"　"&amp;シングルス２枚目!D10&amp;D34&amp;A34&amp;"/"&amp;$F$2</f>
        <v>　33/0</v>
      </c>
      <c r="D34" s="6" t="str">
        <f>IF(シングルス２枚目!F10=3,"③",IF(シングルス２枚目!F10=2,"②",IF(シングルス２枚目!F10=1,"①","")))</f>
        <v/>
      </c>
    </row>
    <row r="35" spans="1:4" x14ac:dyDescent="0.15">
      <c r="A35">
        <v>34</v>
      </c>
      <c r="B35" s="6" t="str">
        <f>"("&amp;シングルス２枚目!E11&amp;")"</f>
        <v>()</v>
      </c>
      <c r="C35" s="22" t="str">
        <f>シングルス２枚目!C11&amp;"　"&amp;シングルス２枚目!D11&amp;D35&amp;A35&amp;"/"&amp;$F$2</f>
        <v>　34/0</v>
      </c>
      <c r="D35" s="6" t="str">
        <f>IF(シングルス２枚目!F11=3,"③",IF(シングルス２枚目!F11=2,"②",IF(シングルス２枚目!F11=1,"①","")))</f>
        <v/>
      </c>
    </row>
    <row r="36" spans="1:4" x14ac:dyDescent="0.15">
      <c r="A36">
        <v>35</v>
      </c>
      <c r="B36" s="6" t="str">
        <f>"("&amp;シングルス２枚目!E12&amp;")"</f>
        <v>()</v>
      </c>
      <c r="C36" s="22" t="str">
        <f>シングルス２枚目!C12&amp;"　"&amp;シングルス２枚目!D12&amp;D36&amp;A36&amp;"/"&amp;$F$2</f>
        <v>　35/0</v>
      </c>
      <c r="D36" s="6" t="str">
        <f>IF(シングルス２枚目!F12=3,"③",IF(シングルス２枚目!F12=2,"②",IF(シングルス２枚目!F12=1,"①","")))</f>
        <v/>
      </c>
    </row>
    <row r="37" spans="1:4" x14ac:dyDescent="0.15">
      <c r="A37">
        <v>36</v>
      </c>
      <c r="B37" s="6" t="str">
        <f>"("&amp;シングルス２枚目!E13&amp;")"</f>
        <v>()</v>
      </c>
      <c r="C37" s="22" t="str">
        <f>シングルス２枚目!C13&amp;"　"&amp;シングルス２枚目!D13&amp;D37&amp;A37&amp;"/"&amp;$F$2</f>
        <v>　36/0</v>
      </c>
      <c r="D37" s="6" t="str">
        <f>IF(シングルス２枚目!F13=3,"③",IF(シングルス２枚目!F13=2,"②",IF(シングルス２枚目!F13=1,"①","")))</f>
        <v/>
      </c>
    </row>
    <row r="38" spans="1:4" x14ac:dyDescent="0.15">
      <c r="A38">
        <v>37</v>
      </c>
      <c r="B38" s="6" t="str">
        <f>"("&amp;シングルス２枚目!E14&amp;")"</f>
        <v>()</v>
      </c>
      <c r="C38" s="22" t="str">
        <f>シングルス２枚目!C14&amp;"　"&amp;シングルス２枚目!D14&amp;D38&amp;A38&amp;"/"&amp;$F$2</f>
        <v>　37/0</v>
      </c>
      <c r="D38" s="6" t="str">
        <f>IF(シングルス２枚目!F14=3,"③",IF(シングルス２枚目!F14=2,"②",IF(シングルス２枚目!F14=1,"①","")))</f>
        <v/>
      </c>
    </row>
    <row r="39" spans="1:4" x14ac:dyDescent="0.15">
      <c r="A39">
        <v>38</v>
      </c>
      <c r="B39" s="6" t="str">
        <f>"("&amp;シングルス２枚目!E15&amp;")"</f>
        <v>()</v>
      </c>
      <c r="C39" s="22" t="str">
        <f>シングルス２枚目!C15&amp;"　"&amp;シングルス２枚目!D15&amp;D39&amp;A39&amp;"/"&amp;$F$2</f>
        <v>　38/0</v>
      </c>
      <c r="D39" s="6" t="str">
        <f>IF(シングルス２枚目!F15=3,"③",IF(シングルス２枚目!F15=2,"②",IF(シングルス２枚目!F15=1,"①","")))</f>
        <v/>
      </c>
    </row>
    <row r="40" spans="1:4" x14ac:dyDescent="0.15">
      <c r="A40">
        <v>39</v>
      </c>
      <c r="B40" s="6" t="str">
        <f>"("&amp;シングルス２枚目!E16&amp;")"</f>
        <v>()</v>
      </c>
      <c r="C40" s="22" t="str">
        <f>シングルス２枚目!C16&amp;"　"&amp;シングルス２枚目!D16&amp;D40&amp;A40&amp;"/"&amp;$F$2</f>
        <v>　39/0</v>
      </c>
      <c r="D40" s="6" t="str">
        <f>IF(シングルス２枚目!F16=3,"③",IF(シングルス２枚目!F16=2,"②",IF(シングルス２枚目!F16=1,"①","")))</f>
        <v/>
      </c>
    </row>
    <row r="41" spans="1:4" x14ac:dyDescent="0.15">
      <c r="A41">
        <v>40</v>
      </c>
      <c r="B41" s="6" t="str">
        <f>"("&amp;シングルス２枚目!E17&amp;")"</f>
        <v>()</v>
      </c>
      <c r="C41" s="22" t="str">
        <f>シングルス２枚目!C17&amp;"　"&amp;シングルス２枚目!D17&amp;D41&amp;A41&amp;"/"&amp;$F$2</f>
        <v>　40/0</v>
      </c>
      <c r="D41" s="6" t="str">
        <f>IF(シングルス２枚目!F17=3,"③",IF(シングルス２枚目!F17=2,"②",IF(シングルス２枚目!F17=1,"①","")))</f>
        <v/>
      </c>
    </row>
    <row r="42" spans="1:4" x14ac:dyDescent="0.15">
      <c r="A42">
        <v>41</v>
      </c>
      <c r="B42" s="6" t="str">
        <f>"("&amp;シングルス２枚目!E18&amp;")"</f>
        <v>()</v>
      </c>
      <c r="C42" s="22" t="str">
        <f>シングルス２枚目!C18&amp;"　"&amp;シングルス２枚目!D18&amp;D42&amp;A42&amp;"/"&amp;$F$2</f>
        <v>　41/0</v>
      </c>
      <c r="D42" s="6" t="str">
        <f>IF(シングルス２枚目!F18=3,"③",IF(シングルス２枚目!F18=2,"②",IF(シングルス２枚目!F18=1,"①","")))</f>
        <v/>
      </c>
    </row>
    <row r="43" spans="1:4" x14ac:dyDescent="0.15">
      <c r="A43">
        <v>42</v>
      </c>
      <c r="B43" s="6" t="str">
        <f>"("&amp;シングルス２枚目!E19&amp;")"</f>
        <v>()</v>
      </c>
      <c r="C43" s="22" t="str">
        <f>シングルス２枚目!C19&amp;"　"&amp;シングルス２枚目!D19&amp;D43&amp;A43&amp;"/"&amp;$F$2</f>
        <v>　42/0</v>
      </c>
      <c r="D43" s="6" t="str">
        <f>IF(シングルス２枚目!F19=3,"③",IF(シングルス２枚目!F19=2,"②",IF(シングルス２枚目!F19=1,"①","")))</f>
        <v/>
      </c>
    </row>
    <row r="44" spans="1:4" x14ac:dyDescent="0.15">
      <c r="A44">
        <v>43</v>
      </c>
      <c r="B44" s="6" t="str">
        <f>"("&amp;シングルス２枚目!E20&amp;")"</f>
        <v>()</v>
      </c>
      <c r="C44" s="22" t="str">
        <f>シングルス２枚目!C20&amp;"　"&amp;シングルス２枚目!D20&amp;D44&amp;A44&amp;"/"&amp;$F$2</f>
        <v>　43/0</v>
      </c>
      <c r="D44" s="6" t="str">
        <f>IF(シングルス２枚目!F20=3,"③",IF(シングルス２枚目!F20=2,"②",IF(シングルス２枚目!F20=1,"①","")))</f>
        <v/>
      </c>
    </row>
    <row r="45" spans="1:4" x14ac:dyDescent="0.15">
      <c r="A45">
        <v>44</v>
      </c>
      <c r="B45" s="6" t="str">
        <f>"("&amp;シングルス２枚目!E21&amp;")"</f>
        <v>()</v>
      </c>
      <c r="C45" s="22" t="str">
        <f>シングルス２枚目!C21&amp;"　"&amp;シングルス２枚目!D21&amp;D45&amp;A45&amp;"/"&amp;$F$2</f>
        <v>　44/0</v>
      </c>
      <c r="D45" s="6" t="str">
        <f>IF(シングルス２枚目!F21=3,"③",IF(シングルス２枚目!F21=2,"②",IF(シングルス２枚目!F21=1,"①","")))</f>
        <v/>
      </c>
    </row>
    <row r="46" spans="1:4" x14ac:dyDescent="0.15">
      <c r="A46">
        <v>45</v>
      </c>
      <c r="B46" s="6" t="str">
        <f>"("&amp;シングルス２枚目!E22&amp;")"</f>
        <v>()</v>
      </c>
      <c r="C46" s="22" t="str">
        <f>シングルス２枚目!C22&amp;"　"&amp;シングルス２枚目!D22&amp;D46&amp;A46&amp;"/"&amp;$F$2</f>
        <v>　45/0</v>
      </c>
      <c r="D46" s="6" t="str">
        <f>IF(シングルス２枚目!F22=3,"③",IF(シングルス２枚目!F22=2,"②",IF(シングルス２枚目!F22=1,"①","")))</f>
        <v/>
      </c>
    </row>
    <row r="47" spans="1:4" x14ac:dyDescent="0.15">
      <c r="A47">
        <v>46</v>
      </c>
      <c r="B47" s="6" t="str">
        <f>"("&amp;シングルス２枚目!E23&amp;")"</f>
        <v>()</v>
      </c>
      <c r="C47" s="22" t="str">
        <f>シングルス２枚目!C23&amp;"　"&amp;シングルス２枚目!D23&amp;D47&amp;A47&amp;"/"&amp;$F$2</f>
        <v>　46/0</v>
      </c>
      <c r="D47" s="6" t="str">
        <f>IF(シングルス２枚目!F23=3,"③",IF(シングルス２枚目!F23=2,"②",IF(シングルス２枚目!F23=1,"①","")))</f>
        <v/>
      </c>
    </row>
    <row r="48" spans="1:4" x14ac:dyDescent="0.15">
      <c r="A48">
        <v>47</v>
      </c>
      <c r="B48" s="6" t="str">
        <f>"("&amp;シングルス２枚目!E24&amp;")"</f>
        <v>()</v>
      </c>
      <c r="C48" s="22" t="str">
        <f>シングルス２枚目!C24&amp;"　"&amp;シングルス２枚目!D24&amp;D48&amp;A48&amp;"/"&amp;$F$2</f>
        <v>　47/0</v>
      </c>
      <c r="D48" s="6" t="str">
        <f>IF(シングルス２枚目!F24=3,"③",IF(シングルス２枚目!F24=2,"②",IF(シングルス２枚目!F24=1,"①","")))</f>
        <v/>
      </c>
    </row>
    <row r="49" spans="1:4" x14ac:dyDescent="0.15">
      <c r="A49">
        <v>48</v>
      </c>
      <c r="B49" s="6" t="str">
        <f>"("&amp;シングルス２枚目!E25&amp;")"</f>
        <v>()</v>
      </c>
      <c r="C49" s="22" t="str">
        <f>シングルス２枚目!C25&amp;"　"&amp;シングルス２枚目!D25&amp;D49&amp;A49&amp;"/"&amp;$F$2</f>
        <v>　48/0</v>
      </c>
      <c r="D49" s="6" t="str">
        <f>IF(シングルス２枚目!F25=3,"③",IF(シングルス２枚目!F25=2,"②",IF(シングルス２枚目!F25=1,"①","")))</f>
        <v/>
      </c>
    </row>
    <row r="50" spans="1:4" x14ac:dyDescent="0.15">
      <c r="A50">
        <v>49</v>
      </c>
      <c r="B50" s="6" t="str">
        <f>"("&amp;シングルス２枚目!E26&amp;")"</f>
        <v>()</v>
      </c>
      <c r="C50" s="22" t="str">
        <f>シングルス２枚目!C26&amp;"　"&amp;シングルス２枚目!D26&amp;D50&amp;A50&amp;"/"&amp;$F$2</f>
        <v>　49/0</v>
      </c>
      <c r="D50" s="6" t="str">
        <f>IF(シングルス２枚目!F26=3,"③",IF(シングルス２枚目!F26=2,"②",IF(シングルス２枚目!F26=1,"①","")))</f>
        <v/>
      </c>
    </row>
    <row r="51" spans="1:4" x14ac:dyDescent="0.15">
      <c r="A51">
        <v>50</v>
      </c>
      <c r="B51" s="6" t="str">
        <f>"("&amp;シングルス２枚目!E27&amp;")"</f>
        <v>()</v>
      </c>
      <c r="C51" s="22" t="str">
        <f>シングルス２枚目!C27&amp;"　"&amp;シングルス２枚目!D27&amp;D51&amp;A51&amp;"/"&amp;$F$2</f>
        <v>　50/0</v>
      </c>
      <c r="D51" s="6" t="str">
        <f>IF(シングルス２枚目!F27=3,"③",IF(シングルス２枚目!F27=2,"②",IF(シングルス２枚目!F27=1,"①","")))</f>
        <v/>
      </c>
    </row>
    <row r="52" spans="1:4" x14ac:dyDescent="0.15">
      <c r="A52">
        <v>51</v>
      </c>
      <c r="B52" s="6" t="str">
        <f>"("&amp;シングルス２枚目!E28&amp;")"</f>
        <v>()</v>
      </c>
      <c r="C52" s="22" t="str">
        <f>シングルス２枚目!C28&amp;"　"&amp;シングルス２枚目!D28&amp;D52&amp;A52&amp;"/"&amp;$F$2</f>
        <v>　51/0</v>
      </c>
      <c r="D52" s="6" t="str">
        <f>IF(シングルス２枚目!F28=3,"③",IF(シングルス２枚目!F28=2,"②",IF(シングルス２枚目!F28=1,"①","")))</f>
        <v/>
      </c>
    </row>
    <row r="53" spans="1:4" x14ac:dyDescent="0.15">
      <c r="A53">
        <v>52</v>
      </c>
      <c r="B53" s="6" t="str">
        <f>"("&amp;シングルス２枚目!E29&amp;")"</f>
        <v>()</v>
      </c>
      <c r="C53" s="22" t="str">
        <f>シングルス２枚目!C29&amp;"　"&amp;シングルス２枚目!D29&amp;D53&amp;A53&amp;"/"&amp;$F$2</f>
        <v>　52/0</v>
      </c>
      <c r="D53" s="6" t="str">
        <f>IF(シングルス２枚目!F29=3,"③",IF(シングルス２枚目!F29=2,"②",IF(シングルス２枚目!F29=1,"①","")))</f>
        <v/>
      </c>
    </row>
    <row r="54" spans="1:4" x14ac:dyDescent="0.15">
      <c r="A54">
        <v>53</v>
      </c>
      <c r="B54" s="6" t="str">
        <f>"("&amp;シングルス２枚目!E30&amp;")"</f>
        <v>()</v>
      </c>
      <c r="C54" s="22" t="str">
        <f>シングルス２枚目!C30&amp;"　"&amp;シングルス２枚目!D30&amp;D54&amp;A54&amp;"/"&amp;$F$2</f>
        <v>　53/0</v>
      </c>
      <c r="D54" s="6" t="str">
        <f>IF(シングルス２枚目!F30=3,"③",IF(シングルス２枚目!F30=2,"②",IF(シングルス２枚目!F30=1,"①","")))</f>
        <v/>
      </c>
    </row>
    <row r="55" spans="1:4" x14ac:dyDescent="0.15">
      <c r="A55">
        <v>54</v>
      </c>
      <c r="B55" s="6" t="str">
        <f>"("&amp;シングルス２枚目!E31&amp;")"</f>
        <v>()</v>
      </c>
      <c r="C55" s="22" t="str">
        <f>シングルス２枚目!C31&amp;"　"&amp;シングルス２枚目!D31&amp;D55&amp;A55&amp;"/"&amp;$F$2</f>
        <v>　54/0</v>
      </c>
      <c r="D55" s="6" t="str">
        <f>IF(シングルス２枚目!F31=3,"③",IF(シングルス２枚目!F31=2,"②",IF(シングルス２枚目!F31=1,"①","")))</f>
        <v/>
      </c>
    </row>
    <row r="56" spans="1:4" x14ac:dyDescent="0.15">
      <c r="A56">
        <v>55</v>
      </c>
      <c r="B56" s="6" t="str">
        <f>"("&amp;シングルス２枚目!E32&amp;")"</f>
        <v>()</v>
      </c>
      <c r="C56" s="22" t="str">
        <f>シングルス２枚目!C32&amp;"　"&amp;シングルス２枚目!D32&amp;D56&amp;A56&amp;"/"&amp;$F$2</f>
        <v>　55/0</v>
      </c>
      <c r="D56" s="6" t="str">
        <f>IF(シングルス２枚目!F32=3,"③",IF(シングルス２枚目!F32=2,"②",IF(シングルス２枚目!F32=1,"①","")))</f>
        <v/>
      </c>
    </row>
    <row r="57" spans="1:4" x14ac:dyDescent="0.15">
      <c r="A57">
        <v>56</v>
      </c>
      <c r="B57" s="6" t="str">
        <f>"("&amp;シングルス２枚目!E33&amp;")"</f>
        <v>()</v>
      </c>
      <c r="C57" s="22" t="str">
        <f>シングルス２枚目!C33&amp;"　"&amp;シングルス２枚目!D33&amp;D57&amp;A57&amp;"/"&amp;$F$2</f>
        <v>　56/0</v>
      </c>
      <c r="D57" s="6" t="str">
        <f>IF(シングルス２枚目!F33=3,"③",IF(シングルス２枚目!F33=2,"②",IF(シングルス２枚目!F33=1,"①","")))</f>
        <v/>
      </c>
    </row>
    <row r="58" spans="1:4" x14ac:dyDescent="0.15">
      <c r="A58">
        <v>57</v>
      </c>
      <c r="B58" s="6" t="str">
        <f>"("&amp;シングルス２枚目!E34&amp;")"</f>
        <v>()</v>
      </c>
      <c r="C58" s="22" t="str">
        <f>シングルス２枚目!C34&amp;"　"&amp;シングルス２枚目!D34&amp;D58&amp;A58&amp;"/"&amp;$F$2</f>
        <v>　57/0</v>
      </c>
      <c r="D58" s="6" t="str">
        <f>IF(シングルス２枚目!F34=3,"③",IF(シングルス２枚目!F34=2,"②",IF(シングルス２枚目!F34=1,"①","")))</f>
        <v/>
      </c>
    </row>
    <row r="59" spans="1:4" x14ac:dyDescent="0.15">
      <c r="A59">
        <v>58</v>
      </c>
      <c r="B59" s="6" t="str">
        <f>"("&amp;シングルス２枚目!E35&amp;")"</f>
        <v>()</v>
      </c>
      <c r="C59" s="22" t="str">
        <f>シングルス２枚目!C35&amp;"　"&amp;シングルス２枚目!D35&amp;D59&amp;A59&amp;"/"&amp;$F$2</f>
        <v>　58/0</v>
      </c>
      <c r="D59" s="6" t="str">
        <f>IF(シングルス２枚目!F35=3,"③",IF(シングルス２枚目!F35=2,"②",IF(シングルス２枚目!F35=1,"①","")))</f>
        <v/>
      </c>
    </row>
    <row r="60" spans="1:4" x14ac:dyDescent="0.15">
      <c r="A60">
        <v>59</v>
      </c>
      <c r="B60" s="6" t="str">
        <f>"("&amp;シングルス２枚目!E36&amp;")"</f>
        <v>()</v>
      </c>
      <c r="C60" s="22" t="str">
        <f>シングルス２枚目!C36&amp;"　"&amp;シングルス２枚目!D36&amp;D60&amp;A60&amp;"/"&amp;$F$2</f>
        <v>　59/0</v>
      </c>
      <c r="D60" s="6" t="str">
        <f>IF(シングルス２枚目!F36=3,"③",IF(シングルス２枚目!F36=2,"②",IF(シングルス２枚目!F36=1,"①","")))</f>
        <v/>
      </c>
    </row>
    <row r="61" spans="1:4" x14ac:dyDescent="0.15">
      <c r="A61">
        <v>60</v>
      </c>
      <c r="B61" s="6" t="str">
        <f>"("&amp;シングルス２枚目!E37&amp;")"</f>
        <v>()</v>
      </c>
      <c r="C61" s="22" t="str">
        <f>シングルス２枚目!C37&amp;"　"&amp;シングルス２枚目!D37&amp;D61&amp;A61&amp;"/"&amp;$F$2</f>
        <v>　60/0</v>
      </c>
      <c r="D61" s="6" t="str">
        <f>IF(シングルス２枚目!F37=3,"③",IF(シングルス２枚目!F37=2,"②",IF(シングルス２枚目!F37=1,"①","")))</f>
        <v/>
      </c>
    </row>
  </sheetData>
  <sheetProtection sheet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3" workbookViewId="0">
      <selection activeCell="J39" sqref="J39"/>
    </sheetView>
  </sheetViews>
  <sheetFormatPr defaultRowHeight="13.5" x14ac:dyDescent="0.15"/>
  <cols>
    <col min="1" max="1" width="5.25" bestFit="1" customWidth="1"/>
    <col min="2" max="2" width="30.75" bestFit="1" customWidth="1"/>
    <col min="3" max="3" width="13" bestFit="1" customWidth="1"/>
  </cols>
  <sheetData>
    <row r="1" spans="1:3" x14ac:dyDescent="0.15">
      <c r="A1" s="4" t="s">
        <v>14</v>
      </c>
      <c r="B1" s="4" t="s">
        <v>15</v>
      </c>
      <c r="C1" s="4" t="s">
        <v>42</v>
      </c>
    </row>
    <row r="2" spans="1:3" x14ac:dyDescent="0.15">
      <c r="A2" s="13">
        <v>1</v>
      </c>
      <c r="B2" s="13" t="s">
        <v>16</v>
      </c>
      <c r="C2" s="13" t="s">
        <v>129</v>
      </c>
    </row>
    <row r="3" spans="1:3" x14ac:dyDescent="0.15">
      <c r="A3" s="13">
        <v>2</v>
      </c>
      <c r="B3" s="13" t="s">
        <v>17</v>
      </c>
      <c r="C3" s="13" t="s">
        <v>130</v>
      </c>
    </row>
    <row r="4" spans="1:3" x14ac:dyDescent="0.15">
      <c r="A4" s="13">
        <v>3</v>
      </c>
      <c r="B4" s="13" t="s">
        <v>18</v>
      </c>
      <c r="C4" s="13" t="s">
        <v>131</v>
      </c>
    </row>
    <row r="5" spans="1:3" x14ac:dyDescent="0.15">
      <c r="A5" s="13">
        <v>4</v>
      </c>
      <c r="B5" s="13" t="s">
        <v>132</v>
      </c>
      <c r="C5" s="13" t="s">
        <v>133</v>
      </c>
    </row>
    <row r="6" spans="1:3" x14ac:dyDescent="0.15">
      <c r="A6" s="13">
        <v>5</v>
      </c>
      <c r="B6" s="13" t="s">
        <v>19</v>
      </c>
      <c r="C6" s="13" t="s">
        <v>136</v>
      </c>
    </row>
    <row r="7" spans="1:3" x14ac:dyDescent="0.15">
      <c r="A7" s="13">
        <v>6</v>
      </c>
      <c r="B7" s="13" t="s">
        <v>20</v>
      </c>
      <c r="C7" s="13" t="s">
        <v>137</v>
      </c>
    </row>
    <row r="8" spans="1:3" x14ac:dyDescent="0.15">
      <c r="A8" s="13">
        <v>7</v>
      </c>
      <c r="B8" s="13" t="s">
        <v>21</v>
      </c>
      <c r="C8" s="13" t="s">
        <v>138</v>
      </c>
    </row>
    <row r="9" spans="1:3" x14ac:dyDescent="0.15">
      <c r="A9" s="13">
        <v>8</v>
      </c>
      <c r="B9" s="13" t="s">
        <v>22</v>
      </c>
      <c r="C9" s="13" t="s">
        <v>139</v>
      </c>
    </row>
    <row r="10" spans="1:3" x14ac:dyDescent="0.15">
      <c r="A10" s="13">
        <v>9</v>
      </c>
      <c r="B10" s="13" t="s">
        <v>23</v>
      </c>
      <c r="C10" s="13" t="s">
        <v>140</v>
      </c>
    </row>
    <row r="11" spans="1:3" x14ac:dyDescent="0.15">
      <c r="A11" s="13">
        <v>10</v>
      </c>
      <c r="B11" s="13" t="s">
        <v>24</v>
      </c>
      <c r="C11" s="13" t="s">
        <v>141</v>
      </c>
    </row>
    <row r="12" spans="1:3" x14ac:dyDescent="0.15">
      <c r="A12" s="13">
        <v>11</v>
      </c>
      <c r="B12" s="13" t="s">
        <v>25</v>
      </c>
      <c r="C12" s="13" t="s">
        <v>142</v>
      </c>
    </row>
    <row r="13" spans="1:3" x14ac:dyDescent="0.15">
      <c r="A13" s="13">
        <v>12</v>
      </c>
      <c r="B13" s="13" t="s">
        <v>143</v>
      </c>
      <c r="C13" s="13" t="s">
        <v>144</v>
      </c>
    </row>
    <row r="14" spans="1:3" x14ac:dyDescent="0.15">
      <c r="A14" s="13">
        <v>13</v>
      </c>
      <c r="B14" s="13" t="s">
        <v>145</v>
      </c>
      <c r="C14" s="13" t="s">
        <v>146</v>
      </c>
    </row>
    <row r="15" spans="1:3" x14ac:dyDescent="0.15">
      <c r="A15" s="13">
        <v>14</v>
      </c>
      <c r="B15" s="13" t="s">
        <v>26</v>
      </c>
      <c r="C15" s="13" t="s">
        <v>147</v>
      </c>
    </row>
    <row r="16" spans="1:3" x14ac:dyDescent="0.15">
      <c r="A16" s="13">
        <v>15</v>
      </c>
      <c r="B16" s="13" t="s">
        <v>27</v>
      </c>
      <c r="C16" s="13" t="s">
        <v>148</v>
      </c>
    </row>
    <row r="17" spans="1:3" x14ac:dyDescent="0.15">
      <c r="A17" s="13">
        <v>16</v>
      </c>
      <c r="B17" s="13" t="s">
        <v>28</v>
      </c>
      <c r="C17" s="14" t="s">
        <v>149</v>
      </c>
    </row>
    <row r="18" spans="1:3" x14ac:dyDescent="0.15">
      <c r="A18" s="13">
        <v>17</v>
      </c>
      <c r="B18" s="13" t="s">
        <v>29</v>
      </c>
      <c r="C18" s="14" t="s">
        <v>150</v>
      </c>
    </row>
    <row r="19" spans="1:3" x14ac:dyDescent="0.15">
      <c r="A19" s="13">
        <v>18</v>
      </c>
      <c r="B19" s="13" t="s">
        <v>151</v>
      </c>
      <c r="C19" s="14" t="s">
        <v>152</v>
      </c>
    </row>
    <row r="20" spans="1:3" x14ac:dyDescent="0.15">
      <c r="A20" s="13">
        <v>19</v>
      </c>
      <c r="B20" s="13" t="s">
        <v>30</v>
      </c>
      <c r="C20" s="14" t="s">
        <v>153</v>
      </c>
    </row>
    <row r="21" spans="1:3" x14ac:dyDescent="0.15">
      <c r="A21" s="13">
        <v>20</v>
      </c>
      <c r="B21" s="13" t="s">
        <v>31</v>
      </c>
      <c r="C21" s="13" t="s">
        <v>154</v>
      </c>
    </row>
    <row r="22" spans="1:3" x14ac:dyDescent="0.15">
      <c r="A22" s="13">
        <v>21</v>
      </c>
      <c r="B22" s="13" t="s">
        <v>32</v>
      </c>
      <c r="C22" s="14" t="s">
        <v>155</v>
      </c>
    </row>
    <row r="23" spans="1:3" x14ac:dyDescent="0.15">
      <c r="A23" s="13">
        <v>22</v>
      </c>
      <c r="B23" s="13" t="s">
        <v>33</v>
      </c>
      <c r="C23" s="13" t="s">
        <v>156</v>
      </c>
    </row>
    <row r="24" spans="1:3" x14ac:dyDescent="0.15">
      <c r="A24" s="13">
        <v>23</v>
      </c>
      <c r="B24" s="13" t="s">
        <v>34</v>
      </c>
      <c r="C24" s="14" t="s">
        <v>125</v>
      </c>
    </row>
    <row r="25" spans="1:3" x14ac:dyDescent="0.15">
      <c r="A25" s="13">
        <v>24</v>
      </c>
      <c r="B25" s="13" t="s">
        <v>35</v>
      </c>
      <c r="C25" s="14" t="s">
        <v>157</v>
      </c>
    </row>
    <row r="26" spans="1:3" x14ac:dyDescent="0.15">
      <c r="A26" s="13">
        <v>25</v>
      </c>
      <c r="B26" s="13" t="s">
        <v>36</v>
      </c>
      <c r="C26" s="14" t="s">
        <v>158</v>
      </c>
    </row>
    <row r="27" spans="1:3" x14ac:dyDescent="0.15">
      <c r="A27" s="13">
        <v>26</v>
      </c>
      <c r="B27" s="13" t="s">
        <v>37</v>
      </c>
      <c r="C27" s="13" t="s">
        <v>159</v>
      </c>
    </row>
    <row r="28" spans="1:3" x14ac:dyDescent="0.15">
      <c r="A28" s="13">
        <v>27</v>
      </c>
      <c r="B28" s="13" t="s">
        <v>38</v>
      </c>
      <c r="C28" s="13" t="s">
        <v>126</v>
      </c>
    </row>
    <row r="29" spans="1:3" x14ac:dyDescent="0.15">
      <c r="A29" s="13">
        <v>28</v>
      </c>
      <c r="B29" s="13" t="s">
        <v>160</v>
      </c>
      <c r="C29" s="14" t="s">
        <v>161</v>
      </c>
    </row>
    <row r="30" spans="1:3" x14ac:dyDescent="0.15">
      <c r="A30" s="13">
        <v>29</v>
      </c>
      <c r="B30" s="13" t="s">
        <v>39</v>
      </c>
      <c r="C30" s="14" t="s">
        <v>162</v>
      </c>
    </row>
    <row r="31" spans="1:3" x14ac:dyDescent="0.15">
      <c r="A31" s="13">
        <v>30</v>
      </c>
      <c r="B31" s="13" t="s">
        <v>40</v>
      </c>
      <c r="C31" s="14" t="s">
        <v>163</v>
      </c>
    </row>
    <row r="32" spans="1:3" x14ac:dyDescent="0.15">
      <c r="A32" s="13">
        <v>31</v>
      </c>
      <c r="B32" s="13" t="s">
        <v>41</v>
      </c>
      <c r="C32" s="14" t="s">
        <v>164</v>
      </c>
    </row>
    <row r="33" spans="1:3" x14ac:dyDescent="0.15">
      <c r="A33" s="13">
        <v>32</v>
      </c>
      <c r="B33" s="13" t="s">
        <v>165</v>
      </c>
      <c r="C33" s="14" t="s">
        <v>166</v>
      </c>
    </row>
    <row r="34" spans="1:3" x14ac:dyDescent="0.15">
      <c r="A34" s="13">
        <v>33</v>
      </c>
      <c r="B34" s="13" t="s">
        <v>134</v>
      </c>
      <c r="C34" s="13" t="s">
        <v>135</v>
      </c>
    </row>
    <row r="35" spans="1:3" x14ac:dyDescent="0.15">
      <c r="A35" s="13">
        <v>34</v>
      </c>
      <c r="B35" s="13" t="s">
        <v>170</v>
      </c>
      <c r="C35" s="13" t="s">
        <v>171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シングルス１枚目</vt:lpstr>
      <vt:lpstr>シングルス２枚目</vt:lpstr>
      <vt:lpstr>選手名(ﾄﾞﾛｰ用)</vt:lpstr>
      <vt:lpstr>学校名一覧</vt:lpstr>
      <vt:lpstr>シングルス１枚目!Print_Area</vt:lpstr>
      <vt:lpstr>シングルス２枚目!Print_Area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宮城県教育委員会</dc:creator>
  <cp:lastModifiedBy>Windows ユーザー</cp:lastModifiedBy>
  <cp:lastPrinted>2019-05-07T22:25:12Z</cp:lastPrinted>
  <dcterms:created xsi:type="dcterms:W3CDTF">2007-04-19T09:04:25Z</dcterms:created>
  <dcterms:modified xsi:type="dcterms:W3CDTF">2023-04-28T07:05:37Z</dcterms:modified>
</cp:coreProperties>
</file>